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1_dip_plan_pro$\SEGUIMIENTO PRODUCCION\SEGUIMIENTO PRODUCCIÓN 2024 UDAF\8.Agosto 2024\Indicadores de Resultados Dificit Habitacional\"/>
    </mc:Choice>
  </mc:AlternateContent>
  <xr:revisionPtr revIDLastSave="0" documentId="13_ncr:1_{F5E018B4-278F-4BB8-980E-32F349A61F7A}" xr6:coauthVersionLast="47" xr6:coauthVersionMax="47" xr10:uidLastSave="{00000000-0000-0000-0000-000000000000}"/>
  <bookViews>
    <workbookView xWindow="-120" yWindow="-120" windowWidth="29040" windowHeight="15840" firstSheet="9" activeTab="17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s 2016-2020" sheetId="24" r:id="rId14"/>
    <sheet name="Años 2016-2021" sheetId="26" r:id="rId15"/>
    <sheet name="Años 2016-2022" sheetId="27" r:id="rId16"/>
    <sheet name="Años 2016-2023" sheetId="18" r:id="rId17"/>
    <sheet name="Años 2016-2024" sheetId="29" r:id="rId18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6">'Años 2016-2023'!$A$1:$L$17</definedName>
    <definedName name="_xlnm.Print_Area" localSheetId="17">'Años 2016-2024'!$A$1:$L$17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8" l="1"/>
  <c r="K5" i="28" s="1"/>
  <c r="L5" i="28" s="1"/>
  <c r="K17" i="29"/>
  <c r="K16" i="29"/>
  <c r="K11" i="29"/>
  <c r="K10" i="29"/>
  <c r="K9" i="29"/>
  <c r="I17" i="29"/>
  <c r="I14" i="29" s="1"/>
  <c r="J14" i="29" s="1"/>
  <c r="I16" i="29"/>
  <c r="I12" i="29"/>
  <c r="I11" i="29"/>
  <c r="I10" i="29"/>
  <c r="I9" i="29"/>
  <c r="G16" i="29"/>
  <c r="G9" i="29"/>
  <c r="G12" i="29"/>
  <c r="G11" i="29"/>
  <c r="G10" i="29"/>
  <c r="G5" i="29"/>
  <c r="H5" i="29" s="1"/>
  <c r="G17" i="29"/>
  <c r="G14" i="29"/>
  <c r="H14" i="29" s="1"/>
  <c r="F5" i="29"/>
  <c r="K14" i="28"/>
  <c r="L14" i="28" s="1"/>
  <c r="J14" i="28"/>
  <c r="G14" i="28"/>
  <c r="H14" i="28" s="1"/>
  <c r="I7" i="28"/>
  <c r="J7" i="28" s="1"/>
  <c r="G7" i="28"/>
  <c r="H7" i="28" s="1"/>
  <c r="F5" i="28"/>
  <c r="K7" i="16"/>
  <c r="I14" i="16"/>
  <c r="G7" i="14"/>
  <c r="I7" i="14"/>
  <c r="K7" i="14"/>
  <c r="K17" i="27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K12" i="29" l="1"/>
  <c r="K7" i="29" s="1"/>
  <c r="L7" i="29" s="1"/>
  <c r="K14" i="27"/>
  <c r="L14" i="27" s="1"/>
  <c r="K14" i="29"/>
  <c r="L14" i="29" s="1"/>
  <c r="I7" i="29"/>
  <c r="J7" i="29" s="1"/>
  <c r="G7" i="29"/>
  <c r="H7" i="29" s="1"/>
  <c r="I5" i="28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J5" i="28" l="1"/>
  <c r="I5" i="29"/>
  <c r="J5" i="29" s="1"/>
  <c r="I9" i="24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K5" i="29" l="1"/>
  <c r="L5" i="29" s="1"/>
  <c r="L5" i="14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<sst xmlns="http://schemas.openxmlformats.org/spreadsheetml/2006/main" count="508" uniqueCount="83">
  <si>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</si>
  <si>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</si>
  <si>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</si>
  <si>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</si>
  <si>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</si>
  <si>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</si>
  <si>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</si>
  <si>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</si>
  <si>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</si>
  <si>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</si>
  <si>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</si>
  <si>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</si>
  <si>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</si>
  <si>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</si>
  <si>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</si>
  <si>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</si>
  <si>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</si>
  <si>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</si>
  <si>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</si>
  <si>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</si>
  <si>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</si>
  <si>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</si>
  <si>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</si>
  <si>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</si>
  <si>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</si>
  <si>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</si>
  <si>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</si>
  <si>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</si>
  <si>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</si>
  <si>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</si>
  <si>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</si>
  <si>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</si>
  <si>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</si>
  <si>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</si>
  <si>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</si>
  <si>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</si>
  <si>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</si>
  <si>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</si>
  <si>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</si>
  <si>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</si>
  <si>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</si>
  <si>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</si>
  <si>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</si>
  <si>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</si>
  <si>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</si>
  <si>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</si>
  <si>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</si>
  <si>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</si>
  <si>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</si>
  <si>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</si>
  <si>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</si>
  <si>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</si>
  <si>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</si>
  <si>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</si>
  <si>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</si>
  <si>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</si>
  <si>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</si>
  <si>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</si>
  <si>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</si>
  <si>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</si>
  <si>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</si>
  <si>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</si>
  <si>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</si>
  <si>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</si>
  <si>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</si>
  <si>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</si>
  <si>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</si>
  <si>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</si>
  <si>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</si>
  <si>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</si>
  <si>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</si>
  <si>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</si>
  <si>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</si>
  <si>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</si>
  <si>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</si>
  <si>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</si>
  <si>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</si>
  <si>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</si>
  <si>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</si>
  <si>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SUBSIDIO EJECUTADO 2024</t>
  </si>
  <si>
    <t>SUBSIDIOS PROGRAMADOS POA 2024</t>
  </si>
  <si>
    <t>SUBSIDIOS REPROGRAMADOS POR PRESUPUESTO APROBADO 2024</t>
  </si>
  <si>
    <t>PARA EL 2032, SE HA DISMINUIDO EN 5.0% EL DÉFICIT HABITACIONAL CUANTITATIVO EN FAMILIAS A NIVEL NACIONAL (DE 753,140 FAMILIAS EN 2023 A 715,483 EN 2032)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</si>
</sst>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13936</v>
      </c>
      <c r="L5" s="6">
        <f>(K5/F5)*100</f>
        <v>0.8460494722814984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7316</v>
      </c>
      <c r="L7" s="6">
        <f>(K7/F6)*100</f>
        <v>2.3625454521968829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97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7150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6620</v>
      </c>
      <c r="L14" s="6">
        <f>(K14/F13)*100</f>
        <v>0.49494624001602971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6620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K7" sqref="K7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8311</v>
      </c>
      <c r="L5" s="33">
        <f>(K5/F5)*100</f>
        <v>0.50455777584181494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8311</v>
      </c>
      <c r="L7" s="33">
        <f>(K7/F6)*100</f>
        <v>2.6838593839814511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44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8267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zoomScale="70" zoomScaleNormal="70" workbookViewId="0">
      <selection activeCell="K13" sqref="K13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80</v>
      </c>
      <c r="H4" s="58" t="s">
        <v>1</v>
      </c>
      <c r="I4" s="40" t="s">
        <v>81</v>
      </c>
      <c r="J4" s="40" t="s">
        <v>1</v>
      </c>
      <c r="K4" s="11" t="s">
        <v>79</v>
      </c>
      <c r="L4" s="11" t="s">
        <v>1</v>
      </c>
    </row>
    <row r="5" spans="1:12" ht="42.75" x14ac:dyDescent="0.25">
      <c r="A5" s="66">
        <v>2024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17394</v>
      </c>
      <c r="J5" s="6">
        <f>(I5/F5)*100</f>
        <v>1.0559833898438853</v>
      </c>
      <c r="K5" s="7">
        <f>K7+K14</f>
        <v>2084</v>
      </c>
      <c r="L5" s="6">
        <f>(K5/F5)*100</f>
        <v>0.12651887917872007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15972</v>
      </c>
      <c r="J7" s="6">
        <f>(I7/F6)*100</f>
        <v>5.1578151944352948</v>
      </c>
      <c r="K7" s="4">
        <f>SUM(K9:K12)</f>
        <v>2084</v>
      </c>
      <c r="L7" s="6">
        <f>(K7/F6)*100</f>
        <v>0.67298314958697436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360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430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264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14918</v>
      </c>
      <c r="J12" s="7"/>
      <c r="K12" s="4">
        <v>2084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v>1422</v>
      </c>
      <c r="J14" s="6">
        <f>(I14/F13)*100</f>
        <v>0.10631624672247646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4"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39349</v>
      </c>
      <c r="L5" s="6">
        <f>(K5/F5)*100</f>
        <v>2.3888634245697964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31197</v>
      </c>
      <c r="L7" s="6">
        <f>(K7/F6)*100</f>
        <v>10.074402743601169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1862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28212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47660</v>
      </c>
      <c r="L5" s="6">
        <f>(K5/F5)*100</f>
        <v>2.8934212004116113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39508</v>
      </c>
      <c r="L7" s="6">
        <f>(K7/F6)*100</f>
        <v>12.75826212758262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1906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36479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62071</v>
      </c>
      <c r="L5" s="51">
        <f>(K5/F5)*100</f>
        <v>3.7683077492813495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53919</v>
      </c>
      <c r="L7" s="51">
        <f>(K7/F6)*100</f>
        <v>17.411985816977001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50698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147-BAF8-4648-BCB3-6126849DA8C3}">
  <sheetPr>
    <pageSetUpPr fitToPage="1"/>
  </sheetPr>
  <dimension ref="A1:L17"/>
  <sheetViews>
    <sheetView tabSelected="1"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118060</v>
      </c>
      <c r="J5" s="6">
        <f>(I5/F5)*100</f>
        <v>7.167379498963383</v>
      </c>
      <c r="K5" s="7">
        <f>'Año 2016'!K5+'Año 2017'!K5+'Año 2018'!K5+'Año 2019'!K5+'Año 2020'!K5+'Año 2021'!K5+'Año 2022'!K5+'Año 2023'!K5+'Año 2024'!K5</f>
        <v>64155</v>
      </c>
      <c r="L5" s="51">
        <f>(K5/F5)*100</f>
        <v>3.8948266284600699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192998</v>
      </c>
      <c r="H7" s="6">
        <f>(G7/F6)*100</f>
        <v>62.324569051817114</v>
      </c>
      <c r="I7" s="4">
        <f>SUM(I9:I12)</f>
        <v>92619</v>
      </c>
      <c r="J7" s="6">
        <f>(I7/F6)*100</f>
        <v>29.909321656236077</v>
      </c>
      <c r="K7" s="4">
        <f>SUM(K9:K12)</f>
        <v>56003</v>
      </c>
      <c r="L7" s="51">
        <f>(K7/F6)*100</f>
        <v>18.084968966563974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</f>
        <v>8174</v>
      </c>
      <c r="H9" s="4"/>
      <c r="I9" s="4">
        <f>'Año 2016'!I9+'Año 2017'!I9+'Año 2018'!I9+'Año 2019'!I9+'Año 2020'!I9+'Año 2021'!I9+'Año 2022'!I9+'Año 2023'!I9+'Año 2024'!I9</f>
        <v>3263</v>
      </c>
      <c r="J9" s="7"/>
      <c r="K9" s="4">
        <f>'Año 2016'!K9+'Año 2017'!K9+'Año 2018'!K9+'Año 2019'!K9+'Año 2020'!K9+'Año 2021'!K9+'Año 2022'!K9+'Año 2023'!K9+'Año 2024'!K9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</f>
        <v>10107</v>
      </c>
      <c r="H10" s="4"/>
      <c r="I10" s="4">
        <f>'Año 2016'!I10+'Año 2017'!I10+'Año 2018'!I10+'Año 2019'!I10+'Año 2020'!I10+'Año 2021'!I10+'Año 2022'!I10+'Año 2023'!I10+'Año 2024'!I10</f>
        <v>1651</v>
      </c>
      <c r="J10" s="7"/>
      <c r="K10" s="4">
        <f>'Año 2016'!K10+'Año 2017'!K10+'Año 2018'!K10+'Año 2019'!K10+'Año 2020'!K10+'Año 2021'!K10+'Año 2022'!K10+'Año 2023'!K10+'Año 2024'!K10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</f>
        <v>16637</v>
      </c>
      <c r="H11" s="4"/>
      <c r="I11" s="4">
        <f>'Año 2016'!I11+'Año 2017'!I11+'Año 2018'!I11+'Año 2019'!I11+'Año 2020'!I11+'Año 2021'!I11+'Año 2022'!I11+'Año 2023'!I11++'Año 2024'!I11</f>
        <v>769</v>
      </c>
      <c r="J11" s="7"/>
      <c r="K11" s="4">
        <f>'Año 2016'!K11+'Año 2017'!K11+'Año 2018'!K11+'Año 2019'!K11+'Año 2020'!K11+'Año 2021'!K11+'Año 2022'!K11+'Año 2023'!K11+'Año 2024'!K11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</f>
        <v>158080</v>
      </c>
      <c r="H12" s="4"/>
      <c r="I12" s="4">
        <f>'Año 2016'!I12+'Año 2017'!I12+'Año 2018'!I12+'Año 2019'!I12+'Año 2020'!I12+'Año 2021'!I12+'Año 2022'!I12+'Año 2023'!I12+'Año 2024'!I12</f>
        <v>86936</v>
      </c>
      <c r="J12" s="7"/>
      <c r="K12" s="4">
        <f>'Año 2016'!K12+'Año 2017'!K12+'Año 2018'!K12+'Año 2019'!K12+'Año 2020'!K12+'Año 2021'!K12+'Año 2022'!K12+'Año 2023'!K12++'Año 2024'!K12</f>
        <v>52782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30593</v>
      </c>
      <c r="H14" s="6">
        <f>(G14/F13)*100</f>
        <v>2.2872946103943197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</f>
        <v>28489</v>
      </c>
      <c r="H16" s="4"/>
      <c r="I16" s="4">
        <f>'Año 2016'!I16+'Año 2017'!I16+'Año 2018'!I16+'Año 2019'!I16+'Año 2020'!I16+'Año 2021'!I16+'Año 2022'!I16+'Año 2023'!I16+'Año 2024'!I16</f>
        <v>24005</v>
      </c>
      <c r="J16" s="4"/>
      <c r="K16" s="4">
        <f>'Año 2016'!K16+'Año 2017'!K16+'Año 2018'!K16+'Año 2019'!K16+'Año 2020'!K16+'Año 2021'!K16+'Año 2022'!K16+'Año 2023'!K16+'Año 2024'!K16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2023'!I17++'Año 2024'!I17</f>
        <v>14</v>
      </c>
      <c r="J17" s="55"/>
      <c r="K17" s="55">
        <f>'Año 2016'!K17+'Año 2017'!K17+'Año 2018'!K17+'Año 2019'!K17+'Año 2020'!K17+'Año 2021'!K17+'Año 2022'!K17+'Año 2023'!K17+'Año 2024'!K17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Años 2016-2020</vt:lpstr>
      <vt:lpstr>Años 2016-2021</vt:lpstr>
      <vt:lpstr>Años 2016-2022</vt:lpstr>
      <vt:lpstr>Años 2016-2023</vt:lpstr>
      <vt:lpstr>Años 2016-2024</vt:lpstr>
      <vt:lpstr>'Año 2022'!Área_de_impresión</vt:lpstr>
      <vt:lpstr>'Año 2023'!Área_de_impresión</vt:lpstr>
      <vt:lpstr>'Año 2024'!Área_de_impresión</vt:lpstr>
      <vt:lpstr>'Años 2016-2023'!Área_de_impresión</vt:lpstr>
      <vt:lpstr>'Años 2016-2024'!Área_de_impresión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2024-09-12T20:32:56Z</cp:lastPrinted>
  <dcterms:created xsi:type="dcterms:W3CDTF">2018-08-14T17:54:43Z</dcterms:created>
  <dcterms:modified xsi:type="dcterms:W3CDTF">2024-09-12T20:33:18Z</dcterms:modified>
</cp:coreProperties>
</file>