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fs\useplan$\EMA\AÑO 2022\SEGUIMIENTO PRODUCCIÓN 2022. UDAF\11. 30.11.2022 (NOVIEMBRE)\"/>
    </mc:Choice>
  </mc:AlternateContent>
  <xr:revisionPtr revIDLastSave="0" documentId="13_ncr:1_{C0620811-AFAF-4317-B6D6-B40F72164E11}" xr6:coauthVersionLast="47" xr6:coauthVersionMax="47" xr10:uidLastSave="{00000000-0000-0000-0000-000000000000}"/>
  <bookViews>
    <workbookView xWindow="-28920" yWindow="-120" windowWidth="29040" windowHeight="15840" activeTab="3" xr2:uid="{00000000-000D-0000-FFFF-FFFF00000000}"/>
  </bookViews>
  <sheets>
    <sheet name="202. DGC" sheetId="1" r:id="rId1"/>
    <sheet name="206. UCEE" sheetId="3" r:id="rId2"/>
    <sheet name="214. UDEVIPO" sheetId="5" r:id="rId3"/>
    <sheet name="217. FSS" sheetId="7" r:id="rId4"/>
  </sheets>
  <definedNames>
    <definedName name="_xlnm._FilterDatabase" localSheetId="0" hidden="1">'202. DGC'!$A$6:$AA$6</definedName>
    <definedName name="_xlnm._FilterDatabase" localSheetId="1" hidden="1">'206. UCEE'!$Z$1:$Z$118</definedName>
    <definedName name="_xlnm._FilterDatabase" localSheetId="2" hidden="1">'214. UDEVIPO'!$A$6:$AA$6</definedName>
    <definedName name="_xlnm._FilterDatabase" localSheetId="3" hidden="1">'217. FSS'!$A$6:$AA$6</definedName>
    <definedName name="_xlnm.Print_Area" localSheetId="0">'202. DGC'!$A$1:$AE$249</definedName>
    <definedName name="_xlnm.Print_Area" localSheetId="1">'206. UCEE'!$1:$6</definedName>
    <definedName name="_xlnm.Print_Area" localSheetId="2">'214. UDEVIPO'!$1:$6</definedName>
    <definedName name="_xlnm.Print_Area" localSheetId="3">'217. FSS'!$1:$6</definedName>
    <definedName name="_xlnm.Print_Titles" localSheetId="0">'202. DGC'!$1:$7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5" l="1"/>
  <c r="H249" i="1"/>
  <c r="G249" i="1"/>
  <c r="AE182" i="1"/>
  <c r="AE181" i="1"/>
  <c r="AE153" i="1"/>
  <c r="AE95" i="1"/>
  <c r="AE79" i="1"/>
  <c r="Y73" i="7"/>
  <c r="Y69" i="7"/>
  <c r="Y68" i="7"/>
  <c r="Y66" i="7"/>
  <c r="Y65" i="7"/>
  <c r="Y64" i="7"/>
  <c r="Y63" i="7"/>
  <c r="Y62" i="7"/>
  <c r="Y61" i="7"/>
  <c r="Y60" i="7"/>
  <c r="Y58" i="7"/>
  <c r="Y57" i="7"/>
  <c r="Y56" i="7"/>
  <c r="Y55" i="7"/>
  <c r="Y53" i="7"/>
  <c r="Y52" i="7"/>
  <c r="Y51" i="7"/>
  <c r="Y50" i="7"/>
  <c r="Y49" i="7"/>
  <c r="Y48" i="7"/>
  <c r="Y47" i="7"/>
  <c r="Y45" i="7"/>
  <c r="Y43" i="7"/>
  <c r="Y41" i="7"/>
  <c r="Y39" i="7"/>
  <c r="Y38" i="7"/>
  <c r="Y37" i="7"/>
  <c r="Y36" i="7"/>
  <c r="Y35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8" i="7"/>
  <c r="Y16" i="7"/>
  <c r="Y15" i="7"/>
  <c r="Y13" i="7"/>
  <c r="Y12" i="7"/>
  <c r="Y10" i="7"/>
  <c r="Y9" i="7"/>
  <c r="Y8" i="7"/>
  <c r="Y50" i="5"/>
  <c r="Y49" i="5"/>
  <c r="Y48" i="5"/>
  <c r="Y47" i="5"/>
  <c r="Y46" i="5"/>
  <c r="Y45" i="5"/>
  <c r="Y44" i="5"/>
  <c r="Y43" i="5"/>
  <c r="Y42" i="5"/>
  <c r="Y41" i="5"/>
  <c r="Y40" i="5"/>
  <c r="Y38" i="5"/>
  <c r="Y37" i="5"/>
  <c r="Y35" i="5"/>
  <c r="Y34" i="5"/>
  <c r="Y33" i="5"/>
  <c r="Y32" i="5"/>
  <c r="Y31" i="5"/>
  <c r="Y30" i="5"/>
  <c r="Y29" i="5"/>
  <c r="Y28" i="5"/>
  <c r="Y27" i="5"/>
  <c r="Y26" i="5"/>
  <c r="Y25" i="5"/>
  <c r="Y24" i="5"/>
  <c r="Y23" i="5"/>
  <c r="Y22" i="5"/>
  <c r="Y21" i="5"/>
  <c r="Y20" i="5"/>
  <c r="Y19" i="5"/>
  <c r="Y18" i="5"/>
  <c r="Y16" i="5"/>
  <c r="Y15" i="5"/>
  <c r="Y14" i="5"/>
  <c r="Y13" i="5"/>
  <c r="Y12" i="5"/>
  <c r="Y11" i="5"/>
  <c r="Y10" i="5"/>
  <c r="Y9" i="5"/>
  <c r="Y8" i="5"/>
  <c r="A45" i="3"/>
  <c r="A46" i="3" s="1"/>
  <c r="A47" i="3" s="1"/>
  <c r="A48" i="3" s="1"/>
  <c r="A49" i="3" s="1"/>
  <c r="A50" i="3" s="1"/>
  <c r="A52" i="3" s="1"/>
  <c r="A53" i="3" s="1"/>
  <c r="A54" i="3" s="1"/>
  <c r="A55" i="3" s="1"/>
  <c r="A57" i="3" s="1"/>
  <c r="A58" i="3" s="1"/>
  <c r="A59" i="3" s="1"/>
  <c r="A60" i="3" s="1"/>
  <c r="A61" i="3" s="1"/>
  <c r="Y117" i="3"/>
  <c r="Y115" i="3"/>
  <c r="Y114" i="3"/>
  <c r="Y113" i="3"/>
  <c r="Y112" i="3"/>
  <c r="Y111" i="3"/>
  <c r="Y110" i="3"/>
  <c r="Y109" i="3"/>
  <c r="Y107" i="3"/>
  <c r="Y106" i="3"/>
  <c r="Y105" i="3"/>
  <c r="Y104" i="3"/>
  <c r="Y102" i="3"/>
  <c r="Y101" i="3"/>
  <c r="Y99" i="3"/>
  <c r="Y98" i="3"/>
  <c r="Y97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5" i="3"/>
  <c r="Y74" i="3"/>
  <c r="Y73" i="3"/>
  <c r="Y72" i="3"/>
  <c r="Y71" i="3"/>
  <c r="Y70" i="3"/>
  <c r="Y69" i="3"/>
  <c r="Y68" i="3"/>
  <c r="Y67" i="3"/>
  <c r="Y65" i="3"/>
  <c r="Y64" i="3"/>
  <c r="Y63" i="3"/>
  <c r="Y61" i="3"/>
  <c r="Y60" i="3"/>
  <c r="Y59" i="3"/>
  <c r="Y58" i="3"/>
  <c r="Y57" i="3"/>
  <c r="Y55" i="3"/>
  <c r="Y54" i="3"/>
  <c r="Y53" i="3"/>
  <c r="Y52" i="3"/>
  <c r="Y50" i="3"/>
  <c r="Y49" i="3"/>
  <c r="Y48" i="3"/>
  <c r="Y47" i="3"/>
  <c r="Y46" i="3"/>
  <c r="Y45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236" i="1"/>
  <c r="Y235" i="1"/>
  <c r="Y234" i="1"/>
  <c r="Y233" i="1"/>
  <c r="Y232" i="1"/>
  <c r="Y231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6" i="1"/>
  <c r="Y214" i="1"/>
  <c r="Y212" i="1"/>
  <c r="Y211" i="1"/>
  <c r="Y210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5" i="1"/>
  <c r="Y104" i="1"/>
  <c r="Y103" i="1"/>
  <c r="Y102" i="1"/>
  <c r="Y101" i="1"/>
  <c r="Y100" i="1"/>
  <c r="Y99" i="1"/>
  <c r="Y98" i="1"/>
  <c r="Y97" i="1"/>
  <c r="Y95" i="1"/>
  <c r="Y94" i="1"/>
  <c r="Y93" i="1"/>
  <c r="Y92" i="1"/>
  <c r="Y91" i="1"/>
  <c r="Y88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0" i="1"/>
  <c r="Y19" i="1"/>
  <c r="Y18" i="1"/>
  <c r="Y17" i="1"/>
  <c r="Y16" i="1"/>
  <c r="Y15" i="1"/>
  <c r="Y14" i="1"/>
  <c r="Y13" i="1"/>
  <c r="Y12" i="1"/>
  <c r="Y11" i="1"/>
  <c r="Y10" i="1"/>
  <c r="Y9" i="1"/>
  <c r="Y51" i="5" l="1"/>
  <c r="V51" i="5"/>
  <c r="Y71" i="7"/>
  <c r="Y74" i="7" s="1"/>
  <c r="G118" i="3"/>
  <c r="AE236" i="1" l="1"/>
  <c r="F249" i="1"/>
  <c r="U118" i="3" l="1"/>
  <c r="T74" i="7" l="1"/>
  <c r="T118" i="3"/>
  <c r="AD232" i="1"/>
  <c r="AD231" i="1"/>
  <c r="AD228" i="1"/>
  <c r="AD227" i="1"/>
  <c r="AD226" i="1"/>
  <c r="AD225" i="1"/>
  <c r="AD224" i="1"/>
  <c r="AD223" i="1"/>
  <c r="AD222" i="1"/>
  <c r="AD221" i="1"/>
  <c r="AD220" i="1"/>
  <c r="AD219" i="1"/>
  <c r="AD216" i="1"/>
  <c r="AD211" i="1"/>
  <c r="AD210" i="1"/>
  <c r="Y78" i="1"/>
  <c r="Y81" i="1"/>
  <c r="Y82" i="1"/>
  <c r="Y83" i="1"/>
  <c r="Y84" i="1"/>
  <c r="Y85" i="1"/>
  <c r="Y86" i="1"/>
  <c r="Y87" i="1"/>
  <c r="Y76" i="1"/>
  <c r="Y8" i="1"/>
  <c r="T249" i="1"/>
  <c r="G74" i="7"/>
  <c r="F74" i="7"/>
  <c r="H51" i="5"/>
  <c r="F51" i="5"/>
  <c r="AE75" i="1"/>
  <c r="AE200" i="1"/>
  <c r="H74" i="7"/>
  <c r="S118" i="3"/>
  <c r="R118" i="3"/>
  <c r="AE232" i="1"/>
  <c r="AE231" i="1"/>
  <c r="AE230" i="1"/>
  <c r="AE228" i="1"/>
  <c r="AE227" i="1"/>
  <c r="AE226" i="1"/>
  <c r="AE225" i="1"/>
  <c r="AE224" i="1"/>
  <c r="AE223" i="1"/>
  <c r="AE222" i="1"/>
  <c r="AE221" i="1"/>
  <c r="AE220" i="1"/>
  <c r="AE219" i="1"/>
  <c r="AE217" i="1"/>
  <c r="AE216" i="1"/>
  <c r="AE215" i="1"/>
  <c r="AE214" i="1"/>
  <c r="AE213" i="1"/>
  <c r="AE211" i="1"/>
  <c r="AE210" i="1"/>
  <c r="AE209" i="1"/>
  <c r="AE204" i="1"/>
  <c r="AE203" i="1"/>
  <c r="AE202" i="1"/>
  <c r="AE201" i="1"/>
  <c r="AE199" i="1"/>
  <c r="AE198" i="1"/>
  <c r="AE197" i="1"/>
  <c r="AE196" i="1"/>
  <c r="AE193" i="1"/>
  <c r="AE192" i="1"/>
  <c r="AE186" i="1"/>
  <c r="AE185" i="1"/>
  <c r="AE184" i="1"/>
  <c r="AE183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7" i="1"/>
  <c r="AE156" i="1"/>
  <c r="AE155" i="1"/>
  <c r="AE152" i="1"/>
  <c r="AE151" i="1"/>
  <c r="AE150" i="1"/>
  <c r="AE149" i="1"/>
  <c r="AE148" i="1"/>
  <c r="AE147" i="1"/>
  <c r="AE146" i="1"/>
  <c r="AE136" i="1"/>
  <c r="AE135" i="1"/>
  <c r="AE123" i="1"/>
  <c r="AE120" i="1"/>
  <c r="AE119" i="1"/>
  <c r="AE115" i="1"/>
  <c r="AE107" i="1"/>
  <c r="AE106" i="1"/>
  <c r="AE100" i="1"/>
  <c r="AE99" i="1"/>
  <c r="AE98" i="1"/>
  <c r="AE97" i="1"/>
  <c r="AE96" i="1"/>
  <c r="AE94" i="1"/>
  <c r="AE93" i="1"/>
  <c r="AE92" i="1"/>
  <c r="AE91" i="1"/>
  <c r="AE90" i="1"/>
  <c r="AE87" i="1"/>
  <c r="AE86" i="1"/>
  <c r="AE85" i="1"/>
  <c r="AE84" i="1"/>
  <c r="AE83" i="1"/>
  <c r="AE82" i="1"/>
  <c r="AE81" i="1"/>
  <c r="AE78" i="1"/>
  <c r="AE76" i="1"/>
  <c r="AE74" i="1"/>
  <c r="AE73" i="1"/>
  <c r="AE72" i="1"/>
  <c r="AE71" i="1"/>
  <c r="AE70" i="1"/>
  <c r="AE69" i="1"/>
  <c r="AE68" i="1"/>
  <c r="AE66" i="1"/>
  <c r="AE63" i="1"/>
  <c r="AE62" i="1"/>
  <c r="AE58" i="1"/>
  <c r="AE56" i="1"/>
  <c r="AE55" i="1"/>
  <c r="AE54" i="1"/>
  <c r="AE45" i="1"/>
  <c r="AE44" i="1"/>
  <c r="AE41" i="1"/>
  <c r="AE37" i="1"/>
  <c r="AE36" i="1"/>
  <c r="AE34" i="1"/>
  <c r="AE27" i="1"/>
  <c r="AE22" i="1"/>
  <c r="AE21" i="1"/>
  <c r="AE16" i="1"/>
  <c r="AE15" i="1"/>
  <c r="AE14" i="1"/>
  <c r="AE13" i="1"/>
  <c r="AE12" i="1"/>
  <c r="AE11" i="1"/>
  <c r="AE10" i="1"/>
  <c r="AE9" i="1"/>
  <c r="AE8" i="1"/>
  <c r="AD230" i="1"/>
  <c r="AD217" i="1"/>
  <c r="AD215" i="1"/>
  <c r="AD214" i="1"/>
  <c r="AD213" i="1"/>
  <c r="AD209" i="1"/>
  <c r="AD196" i="1"/>
  <c r="AD146" i="1"/>
  <c r="AD106" i="1"/>
  <c r="AD96" i="1"/>
  <c r="AD90" i="1"/>
  <c r="AD75" i="1"/>
  <c r="AD21" i="1"/>
  <c r="X51" i="5"/>
  <c r="W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E51" i="5"/>
  <c r="R249" i="1" l="1"/>
  <c r="AD27" i="1" l="1"/>
  <c r="H118" i="3" l="1"/>
  <c r="O249" i="1"/>
  <c r="N249" i="1"/>
  <c r="M249" i="1"/>
  <c r="P249" i="1"/>
  <c r="E249" i="1"/>
  <c r="AD174" i="1"/>
  <c r="AD119" i="1"/>
  <c r="AD86" i="1"/>
  <c r="AD81" i="1"/>
  <c r="AD55" i="1"/>
  <c r="AD41" i="1"/>
  <c r="P118" i="3"/>
  <c r="A63" i="3" l="1"/>
  <c r="A64" i="3" s="1"/>
  <c r="A65" i="3" s="1"/>
  <c r="A67" i="3" s="1"/>
  <c r="A68" i="3" s="1"/>
  <c r="A69" i="3" s="1"/>
  <c r="A70" i="3" s="1"/>
  <c r="A71" i="3" s="1"/>
  <c r="A72" i="3" s="1"/>
  <c r="A73" i="3" s="1"/>
  <c r="A74" i="3" s="1"/>
  <c r="A75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D186" i="1"/>
  <c r="AD185" i="1"/>
  <c r="AD180" i="1"/>
  <c r="AD179" i="1"/>
  <c r="AD178" i="1"/>
  <c r="AD177" i="1"/>
  <c r="AD94" i="1"/>
  <c r="AD74" i="1"/>
  <c r="AD63" i="1"/>
  <c r="AD62" i="1"/>
  <c r="AD54" i="1"/>
  <c r="AD22" i="1"/>
  <c r="AD34" i="1"/>
  <c r="A95" i="3" l="1"/>
  <c r="A97" i="3" s="1"/>
  <c r="A98" i="3" s="1"/>
  <c r="A99" i="3" s="1"/>
  <c r="AD176" i="1"/>
  <c r="AD169" i="1"/>
  <c r="A102" i="3" l="1"/>
  <c r="A104" i="3" s="1"/>
  <c r="A105" i="3" s="1"/>
  <c r="A106" i="3" s="1"/>
  <c r="A107" i="3" s="1"/>
  <c r="A109" i="3" s="1"/>
  <c r="A110" i="3" s="1"/>
  <c r="A111" i="3" s="1"/>
  <c r="A101" i="3"/>
  <c r="AD159" i="1"/>
  <c r="AD157" i="1"/>
  <c r="AD156" i="1"/>
  <c r="AD147" i="1"/>
  <c r="AD87" i="1"/>
  <c r="AD66" i="1"/>
  <c r="AD58" i="1"/>
  <c r="AD56" i="1"/>
  <c r="AD14" i="1"/>
  <c r="AD13" i="1"/>
  <c r="N118" i="3" l="1"/>
  <c r="O118" i="3"/>
  <c r="Q118" i="3"/>
  <c r="V118" i="3"/>
  <c r="W118" i="3"/>
  <c r="X118" i="3"/>
  <c r="M118" i="3"/>
  <c r="AD148" i="1" l="1"/>
  <c r="AD120" i="1"/>
  <c r="N74" i="7"/>
  <c r="O74" i="7"/>
  <c r="P74" i="7"/>
  <c r="Q74" i="7"/>
  <c r="R74" i="7"/>
  <c r="S74" i="7"/>
  <c r="U74" i="7"/>
  <c r="V74" i="7"/>
  <c r="W74" i="7"/>
  <c r="X74" i="7"/>
  <c r="M74" i="7"/>
  <c r="AD149" i="1"/>
  <c r="AD85" i="1"/>
  <c r="AD44" i="1"/>
  <c r="AD36" i="1"/>
  <c r="Y118" i="3" l="1"/>
  <c r="L74" i="7"/>
  <c r="K74" i="7"/>
  <c r="J74" i="7"/>
  <c r="I74" i="7"/>
  <c r="E74" i="7"/>
  <c r="A9" i="7"/>
  <c r="A12" i="7" s="1"/>
  <c r="A13" i="7" s="1"/>
  <c r="A15" i="7" s="1"/>
  <c r="A16" i="7" s="1"/>
  <c r="A18" i="7" s="1"/>
  <c r="A20" i="7" s="1"/>
  <c r="A21" i="7" s="1"/>
  <c r="A22" i="7" l="1"/>
  <c r="A23" i="7" s="1"/>
  <c r="A24" i="7" s="1"/>
  <c r="A25" i="7" s="1"/>
  <c r="A26" i="7" s="1"/>
  <c r="A27" i="7" s="1"/>
  <c r="A28" i="7" s="1"/>
  <c r="A29" i="7" s="1"/>
  <c r="A30" i="7" s="1"/>
  <c r="A31" i="7" s="1"/>
  <c r="A36" i="7" s="1"/>
  <c r="L118" i="3"/>
  <c r="K118" i="3"/>
  <c r="J118" i="3"/>
  <c r="I118" i="3"/>
  <c r="F118" i="3"/>
  <c r="E118" i="3"/>
  <c r="A38" i="7" l="1"/>
  <c r="A41" i="7" s="1"/>
  <c r="A43" i="7" s="1"/>
  <c r="A45" i="7" l="1"/>
  <c r="A47" i="7" s="1"/>
  <c r="A60" i="7" s="1"/>
  <c r="A61" i="7" s="1"/>
  <c r="A62" i="7" s="1"/>
  <c r="A63" i="7" s="1"/>
  <c r="A64" i="7" s="1"/>
  <c r="A65" i="7" s="1"/>
  <c r="A66" i="7" s="1"/>
  <c r="A68" i="7" s="1"/>
  <c r="A69" i="7" s="1"/>
  <c r="A71" i="7" s="1"/>
  <c r="AD204" i="1"/>
  <c r="AD203" i="1"/>
  <c r="AD202" i="1"/>
  <c r="AD201" i="1"/>
  <c r="AD199" i="1"/>
  <c r="AD198" i="1"/>
  <c r="AD197" i="1"/>
  <c r="AD193" i="1"/>
  <c r="AD192" i="1"/>
  <c r="AD184" i="1"/>
  <c r="AD183" i="1"/>
  <c r="AD175" i="1"/>
  <c r="AD173" i="1"/>
  <c r="AD172" i="1"/>
  <c r="AD171" i="1"/>
  <c r="AD170" i="1"/>
  <c r="AD168" i="1"/>
  <c r="AD167" i="1"/>
  <c r="AD166" i="1"/>
  <c r="AD165" i="1"/>
  <c r="AD164" i="1"/>
  <c r="AD163" i="1"/>
  <c r="AD162" i="1"/>
  <c r="AD161" i="1"/>
  <c r="AD160" i="1"/>
  <c r="AD155" i="1"/>
  <c r="AD152" i="1"/>
  <c r="AD151" i="1"/>
  <c r="AD150" i="1"/>
  <c r="AD136" i="1"/>
  <c r="AD135" i="1"/>
  <c r="AD123" i="1"/>
  <c r="AD115" i="1"/>
  <c r="AD107" i="1"/>
  <c r="AD100" i="1"/>
  <c r="AD99" i="1"/>
  <c r="AD98" i="1"/>
  <c r="AD97" i="1"/>
  <c r="AD93" i="1"/>
  <c r="AD92" i="1"/>
  <c r="AD91" i="1"/>
  <c r="AD84" i="1"/>
  <c r="AD83" i="1"/>
  <c r="AD82" i="1"/>
  <c r="AD78" i="1"/>
  <c r="AD76" i="1"/>
  <c r="AD73" i="1"/>
  <c r="AD72" i="1"/>
  <c r="AD71" i="1"/>
  <c r="AD70" i="1"/>
  <c r="AD69" i="1"/>
  <c r="AD68" i="1"/>
  <c r="AD45" i="1"/>
  <c r="AD37" i="1"/>
  <c r="AD16" i="1"/>
  <c r="AD15" i="1"/>
  <c r="AD12" i="1"/>
  <c r="AD11" i="1"/>
  <c r="AD10" i="1"/>
  <c r="AD9" i="1"/>
  <c r="AD8" i="1"/>
  <c r="X249" i="1"/>
  <c r="W249" i="1"/>
  <c r="V249" i="1"/>
  <c r="U249" i="1"/>
  <c r="S249" i="1"/>
  <c r="Q249" i="1"/>
  <c r="L249" i="1"/>
  <c r="K249" i="1"/>
  <c r="J249" i="1"/>
  <c r="I249" i="1"/>
  <c r="Y249" i="1" l="1"/>
  <c r="AE249" i="1"/>
  <c r="AD249" i="1" l="1"/>
  <c r="A9" i="1"/>
  <c r="A10" i="1" s="1"/>
  <c r="A11" i="1" s="1"/>
  <c r="A12" i="1" s="1"/>
  <c r="A13" i="1" s="1"/>
  <c r="A14" i="1" s="1"/>
  <c r="A15" i="1" s="1"/>
  <c r="A16" i="1" s="1"/>
  <c r="A22" i="1" l="1"/>
  <c r="A27" i="1" s="1"/>
  <c r="A34" i="1" s="1"/>
  <c r="A36" i="1" s="1"/>
  <c r="A37" i="1" s="1"/>
  <c r="A41" i="1" s="1"/>
  <c r="A44" i="1" s="1"/>
  <c r="A45" i="1" s="1"/>
  <c r="A54" i="1" s="1"/>
  <c r="A55" i="1" l="1"/>
  <c r="A56" i="1" s="1"/>
  <c r="A58" i="1" s="1"/>
  <c r="A62" i="1" s="1"/>
  <c r="A63" i="1" s="1"/>
  <c r="A66" i="1" s="1"/>
  <c r="A68" i="1" s="1"/>
  <c r="A69" i="1" s="1"/>
  <c r="A70" i="1" s="1"/>
  <c r="A71" i="1" s="1"/>
  <c r="A72" i="1" s="1"/>
  <c r="A73" i="1" s="1"/>
  <c r="A74" i="1" l="1"/>
  <c r="A76" i="1" s="1"/>
  <c r="A78" i="1" s="1"/>
  <c r="A81" i="1" s="1"/>
  <c r="A82" i="1" s="1"/>
  <c r="A83" i="1" l="1"/>
  <c r="A84" i="1" s="1"/>
  <c r="A85" i="1" l="1"/>
  <c r="A86" i="1" s="1"/>
  <c r="A87" i="1" s="1"/>
  <c r="A91" i="1" s="1"/>
  <c r="A92" i="1" s="1"/>
  <c r="A93" i="1" s="1"/>
  <c r="A94" i="1" s="1"/>
  <c r="A97" i="1" s="1"/>
  <c r="A98" i="1" s="1"/>
  <c r="A99" i="1" s="1"/>
  <c r="A100" i="1" s="1"/>
  <c r="A107" i="1" s="1"/>
  <c r="A115" i="1" s="1"/>
  <c r="A119" i="1" l="1"/>
  <c r="A120" i="1" s="1"/>
  <c r="A123" i="1" s="1"/>
  <c r="A135" i="1" s="1"/>
  <c r="A136" i="1" s="1"/>
  <c r="A147" i="1" s="1"/>
  <c r="A148" i="1" s="1"/>
  <c r="A149" i="1" s="1"/>
  <c r="A150" i="1" s="1"/>
  <c r="A151" i="1" s="1"/>
  <c r="A152" i="1" s="1"/>
  <c r="A155" i="1" s="1"/>
  <c r="A156" i="1" s="1"/>
  <c r="A157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l="1"/>
  <c r="A175" i="1" s="1"/>
  <c r="A176" i="1" s="1"/>
  <c r="A177" i="1" s="1"/>
  <c r="A178" i="1" s="1"/>
  <c r="A179" i="1" s="1"/>
  <c r="A180" i="1" s="1"/>
  <c r="A183" i="1" s="1"/>
  <c r="A184" i="1" s="1"/>
  <c r="A185" i="1" s="1"/>
  <c r="A186" i="1" s="1"/>
  <c r="A192" i="1" s="1"/>
  <c r="A193" i="1" s="1"/>
  <c r="A197" i="1" s="1"/>
  <c r="A198" i="1" s="1"/>
  <c r="A199" i="1" s="1"/>
  <c r="A202" i="1" s="1"/>
  <c r="A203" i="1" s="1"/>
  <c r="A204" i="1" s="1"/>
  <c r="A210" i="1" s="1"/>
  <c r="A211" i="1" s="1"/>
  <c r="A214" i="1" s="1"/>
  <c r="A216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31" i="1" s="1"/>
  <c r="A232" i="1" s="1"/>
</calcChain>
</file>

<file path=xl/sharedStrings.xml><?xml version="1.0" encoding="utf-8"?>
<sst xmlns="http://schemas.openxmlformats.org/spreadsheetml/2006/main" count="1599" uniqueCount="702">
  <si>
    <t>MINISTERIO DE COMUNICACIONES, INFRAESTRUCTURA Y VIVIENDA -CIV-</t>
  </si>
  <si>
    <t>PROGRAMACIÓN DE PROYECTOS DE INVERSIÓN 2022</t>
  </si>
  <si>
    <t>No.</t>
  </si>
  <si>
    <t>SNIP</t>
  </si>
  <si>
    <t>NOMBRE DEL PROYECTO</t>
  </si>
  <si>
    <t xml:space="preserve">UNIDAD DE MEDIDA </t>
  </si>
  <si>
    <t>PRESUPUESTO</t>
  </si>
  <si>
    <t>META FÍSICA</t>
  </si>
  <si>
    <t>UBICACIÓN GEOGRÁFICA</t>
  </si>
  <si>
    <t>POA 2022</t>
  </si>
  <si>
    <t>ASIGNADO</t>
  </si>
  <si>
    <t>EJECUTADO</t>
  </si>
  <si>
    <t>META GLOBAL</t>
  </si>
  <si>
    <t>VIGENTE</t>
  </si>
  <si>
    <t>DEPARTAMENTO</t>
  </si>
  <si>
    <t>MUNICIPIO</t>
  </si>
  <si>
    <t>KILÓMETRO</t>
  </si>
  <si>
    <t>HUEHUETENANGO</t>
  </si>
  <si>
    <t>PETEN</t>
  </si>
  <si>
    <t>IZABAL</t>
  </si>
  <si>
    <t>GUATEMALA</t>
  </si>
  <si>
    <t>VILLA CANALES</t>
  </si>
  <si>
    <t>CONSTRUCCIÓN CARRETERA FRANJA TRANSVERSAL DEL NORTE (FRONTERA CON MEXICO-MODESTO MENDEZ, IZABAL)</t>
  </si>
  <si>
    <t>HUEHUETENANGO, QUICHE, ALTA VERAPAZ, IZABAL</t>
  </si>
  <si>
    <t>CONSTRUCCION CARRETERA TRAMO: SANTA CRUZ BARILLAS - RÍO ESPÍRITU</t>
  </si>
  <si>
    <t>PALENCIA</t>
  </si>
  <si>
    <t>CONSTRUCCIÓN PASO A DESNIVEL RUTA CA  01 OCCIDENTE CUATRO CAMINOS, TOTONICAPAN</t>
  </si>
  <si>
    <t>METRO</t>
  </si>
  <si>
    <t>TOTONICAPAN</t>
  </si>
  <si>
    <t>SAN CRISTOBAL TOTONICAPAN</t>
  </si>
  <si>
    <t>PUERTO BARRIOS</t>
  </si>
  <si>
    <t>REPOSICION CARRETERA RN-9N, TRAMO: BIFURCACION RD-HUE-2 - PIEDRAS DE CAPTSIN, HUEHUETENANGO</t>
  </si>
  <si>
    <t>REPOSICION CARRETERA RN-9N, TRAMO: PIEDRAS DE CAPTSIN - SAN JUAN IXCOY - SOLOMA, HUEHUETENANGO</t>
  </si>
  <si>
    <t>CHIQUIMULA</t>
  </si>
  <si>
    <t>LA LIBERTAD</t>
  </si>
  <si>
    <t>SAN IDELFONSO IXTAHUACAN, SAN GASPAR IXCHIL</t>
  </si>
  <si>
    <t>SACATEPEQUEZ</t>
  </si>
  <si>
    <t>SAN BARTOLOME MILPAS ALTAS</t>
  </si>
  <si>
    <t>ZACAPA</t>
  </si>
  <si>
    <t>GUALAN</t>
  </si>
  <si>
    <t>CONSTRUCCION DE CARRETERAS PRIMARIAS, PUENTES Y DISTRIBUIDORES DE TRANSITO</t>
  </si>
  <si>
    <t>AGUACATAN</t>
  </si>
  <si>
    <t>CONSTRUCCION PASO A DESNIVEL CA-09 NORTE KM 18+000 ACCESO A PALENCIA, GUATEMALA</t>
  </si>
  <si>
    <t>CONSTRUCCION PASO A DESNIVEL CA-01 ORIENTE BIF - SANTA ELENA BARILLAS, GUATEMALA</t>
  </si>
  <si>
    <t>CONSTRUCCION PASO A DESNIVEL DE LA RUTA CA-01 OCCIDENTE EST. 33+500 RETORNO A SAN BARTOLOME MILPAS ALTAS, SACATEPEQUEZ</t>
  </si>
  <si>
    <t>CONSTRUCCION PUENTE VEHICULAR SANTIAGO, RUTA CA-9 NORTE KM 154.00, GUALAN, ZACAPA</t>
  </si>
  <si>
    <t>NENTON, SAN RAFAEL LA INDEPENDENCIA, SAN MATEO IXTATAN, SAN SEBASTIAN COATAN, BARILLAS, CHAJUL, IXCAN, COBAN, CHISEC, CHAHAL, FRAY BARTOLOME DE LAS CASAS, MULTIMUNICIPAL - IZABAL</t>
  </si>
  <si>
    <t>REPOSICION DE CARRETERAS PRIMARIAS, PUENTES Y DISTRIBUIDORES DE TRANSITO</t>
  </si>
  <si>
    <t>SAN PEDRO SOLOMA, SAN JUAN IXCOY</t>
  </si>
  <si>
    <t>TODOS SANTOS CUCHUMATAN</t>
  </si>
  <si>
    <t>REPOSICION CARRETERA CA-13 TRAMO: BIFURCACION CA-09 N (ENTRE RIOS) - FRONTERA CON HONDURAS, IZABAL</t>
  </si>
  <si>
    <t>REPOSICION CARRETERA RUTA RN-24, TRAMO: KM. 499+500, LA LIBERTAD - KM. 526+900, LAS CUACHES, PETEN</t>
  </si>
  <si>
    <t>REPOSICION CARRETERA RUTA RN-09 NORTE TRAMO SAN PEDRO SOLOMA - ALDEA PET SANTA EULALIA HUEHUETENANGO</t>
  </si>
  <si>
    <t>SAN PEDRO SOLOMA, SANTA EULALIA, SAN MATEO IXTATAN, BARILLAS</t>
  </si>
  <si>
    <t>REPOSICION CARRETERA RUTA RN-11, TRAMO: BIF. CA-01 OCC, LAS TRAMPAS, CHICHICASTENANGO, QUICHÉ - BIF. RN-01, GODINEZ, SAN ANDRES SEMETABAJ, SOLOLÁ</t>
  </si>
  <si>
    <t>SOLOLA, QUICHE</t>
  </si>
  <si>
    <t>SAN ANDRES SEMETABAJ, CHICHICASTENANGO</t>
  </si>
  <si>
    <t>REPOSICION CARRETERA RUTA CA-11, TRAMO: BIFURCACION CA-10, VADO HONDO - JOCOTAN, CHIQUIMULA</t>
  </si>
  <si>
    <t>CHIQUIMULA, SAN JUAN ERMITA, JOCOTAN, CAMOTAN</t>
  </si>
  <si>
    <t>REPOSICION CARRETERA RUTA RN-7W TRAMO BIF CA-01 OCC - SAN ILDEFONSO IXTAHUACAN HUEHUETENANGO</t>
  </si>
  <si>
    <t>REPOSICION CARRETERA CA-01 OCCIDENTE, TRAMO: BIF. RN-10, SAN LUCAS SACATEPEQUEZ, SACATEPEQUEZ - BIF. RD-SAC-15, SUMPANGO, SACATEPEQUEZ</t>
  </si>
  <si>
    <t>SUMPANGO, SANTO DOMINGO XENACOJ, SANTIAGO SACATEPEQUEZ, SAN BARTOLOME MILPAS ALTAS, SAN LUCAS SACATEPEQUEZ</t>
  </si>
  <si>
    <t>MEJORAMIENTO DE CARRETERAS PRIMARIAS, PUENTES Y DISTRIBUIDORES DE TRANSITO</t>
  </si>
  <si>
    <t>MEJORAMIENTO CARRETERA RN 12 SUR, TRAMO: SAN MARCOS - GUATIVIL - EL QUETZAL - SINTANÁ</t>
  </si>
  <si>
    <t>DOCUMENTO</t>
  </si>
  <si>
    <t>SAN MARCOS</t>
  </si>
  <si>
    <t>SAN MARCOS, SAN PEDRO SACATEPEQUEZ, EL QUETZAL, LA REFORMA, SAN CRISTOBAL CUCHO</t>
  </si>
  <si>
    <t>ALTA VERAPAZ</t>
  </si>
  <si>
    <t>MULTIMUNICIPAL - ALTA VERAPAZ</t>
  </si>
  <si>
    <t>MEJORAMIENTO CARRETERA RN-18, TRAMO: LA CUMBRE - SAN LUIS JILOTEPÉQUE, JALAPA</t>
  </si>
  <si>
    <t>JALAPA</t>
  </si>
  <si>
    <t>SAN LUIS JILOTEPEQUE</t>
  </si>
  <si>
    <t>MEJORAMIENTO CARRETERA RUTA NACIONAL 7W, TRAMO: SAN CRISTOBAL VERAPAZ, ALTA VERAPAZ - RIO CHIXOY - CHICAMAN, QUICHÉ</t>
  </si>
  <si>
    <t>QUICHE, ALTA VERAPAZ</t>
  </si>
  <si>
    <t>CHICAMAN, SAN CRISTOBAL VERAPAZ</t>
  </si>
  <si>
    <t>MEJORAMIENTO CARRETERA RUTA RD-SMA-49, TRAMO: BIFURCACION CA-02 OCCIDENTE, EL SITIO, SAN JUAN MELENDREZ - SAN GREGORIO - BIFURCACION RD-SM-03, SANTA ROSALÍA, SAN MARCOS</t>
  </si>
  <si>
    <t>CATARINA</t>
  </si>
  <si>
    <t>AMPLIACION DE CARRETERAS PRIMARIAS, PUENTES Y DISTRIBUIDORES DE TRANSITO</t>
  </si>
  <si>
    <t>AMPLIACION CARRETERA A CUATRO CARRILES DE LA RUTA CA-09 NORTE, TRAMO: MAYUELAS, ZACAPA - PUERTO BARRIOS, IZABAL</t>
  </si>
  <si>
    <t>IZABAL, ZACAPA</t>
  </si>
  <si>
    <t>PUERTO BARRIOS, MORALES, LOS AMATES, GUALAN</t>
  </si>
  <si>
    <t>AMPLIACION CARRETERA A 4 CARRILES CA-02 OCCIDENTE, TRAMO: FINAL PUENTE CASTILLO ARMAS, SAN SEBASTIÁN - KM. 198, EL ASINTAL, RETALHULEU</t>
  </si>
  <si>
    <t>RETALHULEU</t>
  </si>
  <si>
    <t>RETALHULEU, SAN SEBASTIAN, NUEVO SAN CARLOS, EL ASINTAL</t>
  </si>
  <si>
    <t>AMPLIACION CARRETERA A 4 CARRILES CA-02 OCCIDENTE, TRAMO: KM. 211, COATEPEQUE, QUETZALTENANGO - INGRESO RECINTO PORTUARIO TECÚN UMÁN II, AYUTLA, SAN MARCOS</t>
  </si>
  <si>
    <t>QUETZALTENANGO, SAN MARCOS</t>
  </si>
  <si>
    <t>COATEPEQUE, AYUTLA, PAJAPITA</t>
  </si>
  <si>
    <t>CONSTRUCCION DE CARRETERAS SECUNDARIAS Y PUENTES</t>
  </si>
  <si>
    <t>CONSTRUCCION CARRETERA RD QUI-21 TRAMO II: SECA - LANCETILLO - SAQUIXPEC - EL PARAISO, LONGITUD 36.54 KM</t>
  </si>
  <si>
    <t>QUICHE</t>
  </si>
  <si>
    <t>USPANTAN, CHICAMAN</t>
  </si>
  <si>
    <t>CONSTRUCCION CARRETERA RD QUI-21 TRAMO IV: SAN JUAN CHACTELA - IXCAN, LONGITUD 45.6 KM</t>
  </si>
  <si>
    <t>IXCAN</t>
  </si>
  <si>
    <t>CONSTRUCCION CARRETERA , LIBRAMIENTO SAYAXCHÉ, RD PET-11, PETEN</t>
  </si>
  <si>
    <t>SAYAXCHE</t>
  </si>
  <si>
    <t>CONSTRUCCIÓN PUENTE VEHICULAR JUBUCO RUTA CR-IZB-04 KM 206.85, LOS AMATES, IZABAL.</t>
  </si>
  <si>
    <t>LOS AMATES</t>
  </si>
  <si>
    <t>REPOSICION DE CARRETERAS SECUNDARIAS Y PUENTES</t>
  </si>
  <si>
    <t>REPOSICION CARRETERA RD-ESC-05, TRAMO: MONUMENTO INGENIO LA UNION, SANTA LUCIA COTZUMALGUAPA - LAS PLAYAS, ESCUITLA</t>
  </si>
  <si>
    <t>ESCUINTLA</t>
  </si>
  <si>
    <t>SANTA LUCIA COTZUMALGUAPA</t>
  </si>
  <si>
    <t>REPOSICION CARRETERA RD-SOL-6, TRAMO: SANTA CATARINA PALOPO - SAN ANTONIO PALOPO, SOLOLA</t>
  </si>
  <si>
    <t>SOLOLA</t>
  </si>
  <si>
    <t>SANTA CATARINA PALOPO, SAN ANTONIO PALOPO</t>
  </si>
  <si>
    <t>REPOSICION CARRETERA RD QUI 21, TRAMO: PACHALUM - CHUAQUENUM, QUICHE</t>
  </si>
  <si>
    <t>JOYABAJ, PACHALUM</t>
  </si>
  <si>
    <t>REPOSICION CARRETERA RUTA RD-QUE-24, TRAMO: NUEVO CHUATUJ - ALDEA LOS ENCUENTROS, COATEPEQUE, QUETZALTENANGO</t>
  </si>
  <si>
    <t>QUETZALTENANGO</t>
  </si>
  <si>
    <t>COATEPEQUE</t>
  </si>
  <si>
    <t>REPOSICIÓN PUENTE VEHICULAR SHIN SHIN, RUTA RD ZAC-03, KM. 185.7, GUALÁN, ZACAPA</t>
  </si>
  <si>
    <t>MEJORAMIENTO DE CARRETERAS SECUNDARIAS Y PUENTES</t>
  </si>
  <si>
    <t>MEJORAMIENTO CARRETERA RD CHM-4, TRAMO: TECPAN GUATEMALA - PATZUN</t>
  </si>
  <si>
    <t>CHIMALTENANGO</t>
  </si>
  <si>
    <t>TECPAN GUATEMALA, PATZUN</t>
  </si>
  <si>
    <t>MEJORAMIENTO CARRETERA RD HUE-16 TRAMO: SAN RAFAEL LA INDEPENDENCIA - PET, HUEHUETENANGO</t>
  </si>
  <si>
    <t>SAN RAFAEL LA INDEPENDENCIA</t>
  </si>
  <si>
    <t>MEJORAMIENTO CARRETERA RD QUI 25, TRAMO: FTN (ALDEA SAN FRANCISCO) - INGENIEROS (FRONTERA)</t>
  </si>
  <si>
    <t xml:space="preserve">IXCAN </t>
  </si>
  <si>
    <t>MEJORAMIENTO CARRETERA RD QUI 21, TRAMO III: LA LIBERTAD - RIO COPON - ASENCION COPON - SAN JUAN CHACTELA, QUICHE</t>
  </si>
  <si>
    <t>USPANTAN</t>
  </si>
  <si>
    <t>MEJORAMIENTO CARRETERA RUTA DEPARTAMENTAL JUTIAPA 43TRAMO: BIFURCACION CA-02 ORIENTE - ALDEA PEDRO DE ALVARADO - LA BARRONA</t>
  </si>
  <si>
    <t>JUTIAPA</t>
  </si>
  <si>
    <t>MOYUTA</t>
  </si>
  <si>
    <t>MEJORAMIENTO CARRETERA RD PET 12, TRAMO: LAS CRUCES - PUESTO FRONTERIZO BETHEL, PETEN</t>
  </si>
  <si>
    <t>LAS CRUCES</t>
  </si>
  <si>
    <t>MEJORAMIENTO CARRETERA TRAMO: TODOS SANTOS CUCHUMATÁN - ALDEA SAN MARTÍN - CONCEPCIÓN HUISTA, HUEHUETENANGO</t>
  </si>
  <si>
    <t>TODOS SANTOS CUCHUMATAN, CONCEPCIÓN HUISTA</t>
  </si>
  <si>
    <t>MEJORAMIENTO CARRETERA TRAMO: KM. 171 CA-1 OCCIDENTE - ALDEA XEJUYUB, NAHUALA, SOLOLA</t>
  </si>
  <si>
    <t>NAHUALA</t>
  </si>
  <si>
    <t>CUILCO, TECTITAN</t>
  </si>
  <si>
    <t>MEJORAMIENTO CARRETERA RN-7W TRAMOS: CUILCO - TECTITÁN, SUBTRAMOS: EST. 335+100 A 335+200; EST. 346+100 A 346+200 Y EST. 347+800 A 355+200 (7.4 KMS.) HUEHUETENANGO</t>
  </si>
  <si>
    <t>MEJORAMIENTO CAMINO RURAL CR-HUE-48, TRAMO: BIF. RD-HUE-12 - AGUA ZARCA, HUEHUETENANGO</t>
  </si>
  <si>
    <t>SANTA ANA HUISTA</t>
  </si>
  <si>
    <t>MEJORAMIENTO CARRETERA TRAMO: RD-ESC-01 PALIN, ESCUINTLA - SANTA MARIA DE JESUS, SACATEPEQUEZ</t>
  </si>
  <si>
    <t>ESCUINTLA, SACATEPEQUEZ</t>
  </si>
  <si>
    <t>PALIN, SANTA MARIA DE JESUS</t>
  </si>
  <si>
    <t>MEJORAMIENTO CARRETERA RD-SOL-02 TRAMO: BIFURCACION CA-01 OCC. (KM 162+900) - SANTA CATARINA IXTAHUACAN, SOLOLA</t>
  </si>
  <si>
    <t>SANTA CATARINA IXTAHUACAN</t>
  </si>
  <si>
    <t>MEJORAMIENTO CARRETERA RUTA RD-PET-02, TRAMO: SAN JOSE - BIFURCACIÓN RD-PET-03, EL REMATE, PETÉN</t>
  </si>
  <si>
    <t>SAN JOSE</t>
  </si>
  <si>
    <t>MEJORAMIENTO CARRETERA RD-SM-16 TRAMO: SIPACAPA, SAN MARCOS - HORNO DE CAL, HUEHUETENANGO</t>
  </si>
  <si>
    <t>SAN MARCOS, HUEHUETENANGO</t>
  </si>
  <si>
    <t>SIPACAPA, MALACATANCITO</t>
  </si>
  <si>
    <t>MEJORAMIENTO CARRETERA RD-HUE-14, TRAMO: BIF. CA-1 OCC, EL BOQUERON - LA GARITA, SAN PEDRO NECTA, HUEHUETENANGO</t>
  </si>
  <si>
    <t>SAN PEDRO NECTA</t>
  </si>
  <si>
    <t>MEJORAMIENTO CARRETERA RD HUE-03, TRAMO: BIF. RN-09 NORTE, ALDEA PET, SANTA EULALIA - SAN SEBASTIÁN COATÁN, HUEHUETENANGO</t>
  </si>
  <si>
    <t>SANTA EULALIA, SAN SEBASTIAN COATAN</t>
  </si>
  <si>
    <t>MEJORAMIENTO CARRETERA TRAMO: BIF. RD HUE-04, SAN MIGUEL ACATÁN - BIF. RD HUE-03, SAN SEBASTIÁN COATÁN, HUEHUETENANGO</t>
  </si>
  <si>
    <t>SAN SEBASTIAN COATAN, SAN MIGUEL ACATAN</t>
  </si>
  <si>
    <t>MEJORAMIENTO CARRETERA RD HUE-04, TRAMO: SAN MIGUEL ACATÁN - VILLA LINDA - RD HUE-16, SAN RAFAEL LA INDEPENDENDENCIA, HUEHUETENANGO</t>
  </si>
  <si>
    <t>SAN MIGUEL ACATAN, SAN RAFAEL LA INDEPENDENCIA</t>
  </si>
  <si>
    <t>MEJORAMIENTO CARRETERA RUTA RD-GUA-04 TRAMO SAN RAFAEL LAS FLORES - SAN ANTONIO LAS FLORES CHINAUTLA GUATEMALA</t>
  </si>
  <si>
    <t>CHINAUTLA</t>
  </si>
  <si>
    <t>MEJORAMIENTO CARRETERA RUTA RD-CHM-17, TRAMO: SAN MARTÍN JILOTEPEQUE, CHIMALTENANGO - JOYABAJ, QUICHE</t>
  </si>
  <si>
    <t>CHIMALTENANGO, QUICHE</t>
  </si>
  <si>
    <t>SAN MARTÍN JILOTEPEQUE, JOYABAJ</t>
  </si>
  <si>
    <t>MEJORAMIENTO CARRETERA RUTA RD-BVE-18, TRAMO: CHITOMAX - PACANI, CUBULCO, BAJA VERAPAZ</t>
  </si>
  <si>
    <t>BAJA VERAPAZ</t>
  </si>
  <si>
    <t>CUBULCO</t>
  </si>
  <si>
    <t>MEJORAMIENTO CARRETERA RD QUI-21 TRAMO I: CHICAMAN - EL SOCH - SECA, LONGITUD 33.66 KM</t>
  </si>
  <si>
    <t>CHICAMAN</t>
  </si>
  <si>
    <t>MEJORAMIENTO CARRETERA RDAV 06, TRAMO: LANQUIN - CAHABON (PAVIMENTACION)</t>
  </si>
  <si>
    <t>LANQUIN, CAHABON</t>
  </si>
  <si>
    <t>MEJORAMIENTO DE CAMINOS RURALES</t>
  </si>
  <si>
    <t>MEJORAMIENTO CAMINO RURAL CR-AVE 06,TRAMO: SAN JUAN CHAMELCO - CHAMIL - CHAMIZUN, SAN JUAN CHAMELCO, ALTA VERAPAZ</t>
  </si>
  <si>
    <t>SAN JUAN CHAMELCO</t>
  </si>
  <si>
    <t>MEJORAMIENTO CAMINO RURAL CR SOL-03, TRAMO: ALDEA LOS ENCUENTROS - ALDEA PIXABAJ, MUNICIPIO DE SOLOLÁ, SOLOLÁ</t>
  </si>
  <si>
    <t>MEJORAMIENTO CAMINO RURAL CR-HUE-36,TRAMO: SAN MARTIN CUCHUMATAN - UNION CANTINIL, HUEHUETENANGO</t>
  </si>
  <si>
    <t>LA UNION CANTINIL</t>
  </si>
  <si>
    <t>MEJORAMIENTO CAMINO RURAL CR-CHM-39, TRAMO: TECPAN - SAN MARTIN JILOTEPEQUE, CHIMALTENANGO</t>
  </si>
  <si>
    <t>SAN MARTIN JILOTEPEQUE, TECPAN GUATEMALA</t>
  </si>
  <si>
    <t>MEJORAMIENTO CAMINO RURAL CR REU-01, TRAMO: BIF. RN-09 S - NUEVA CAJOLÁ, RETALHULEU</t>
  </si>
  <si>
    <t>CHAMPERICO</t>
  </si>
  <si>
    <t>MEJORAMIENTO CAMINO RURAL CR-REU-02, TRAMO: NUEVA CAJOLÁ - MANCHÓN, RETALHULEU</t>
  </si>
  <si>
    <t>MEJORAMIENTO CARRETERA CR-HUE 55, TRAMO: CHEPITO - OAXAQUEÑO, LONGITUD 28 KM (PAVIMENTACION)</t>
  </si>
  <si>
    <t xml:space="preserve">CUILCO </t>
  </si>
  <si>
    <t>CONSTRUCCION DE CAMINOS RURALES</t>
  </si>
  <si>
    <t>CONSTRUCCION PUENTE VEHICULAR CHITOMAX, CASERÍO CHITOMAX, MUNICIPIO DE CUBULCO, DEPARTAMENTO DE BAJA VERAPAZ</t>
  </si>
  <si>
    <t>CONSTRUCCION CAMINO RURAL ALDEA AGUA BLANCA - ALDEA LA CAMPANA, USPANTAN, QUICHE</t>
  </si>
  <si>
    <t>TOTALES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</si>
  <si>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</si>
  <si>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</si>
  <si>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</si>
  <si>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</si>
  <si>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</si>
  <si>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</si>
  <si>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</si>
  <si>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</si>
  <si>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</si>
  <si>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</si>
  <si>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</si>
  <si>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</si>
  <si>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</si>
  <si>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Ejecución</t>
  </si>
  <si>
    <t>UNIDAD EJECUTORA:  DIRECCION GENERAL DE CAMINOS -DGC-</t>
  </si>
  <si>
    <t>UNIDAD EJECUTORA:  UNIDAD DE CONSTRUCCIÓN DE EDIFICIOS DEL ESTADO -UCEE-</t>
  </si>
  <si>
    <t>METRO CUADRADO</t>
  </si>
  <si>
    <t xml:space="preserve">SAN MARCOS </t>
  </si>
  <si>
    <t xml:space="preserve">EL QUETZAL </t>
  </si>
  <si>
    <t>CONSTRUCCION, AMPLIACION, REPOSICION Y MEJORAMIENTO DE ESCUELAS DE PRIMARIA</t>
  </si>
  <si>
    <t>CONCEPCIÓN TUTUAPA</t>
  </si>
  <si>
    <t>REPOSICION ESCUELA PRIMARIA OFICIAL URBANA MIXTA MARÍA ALBERTINA GÁLVEZ GARCÍA, EL QUETZAL, SAN MARCOS. CÓDIGO UDI: 12-20-0831-43</t>
  </si>
  <si>
    <t>CONSTRUCCION ESCUELA PRIMARIA OFICIAL RURAL MIXTA, ALDEA HUISPACHE, CONCEPCIÓN TUTUAPA, SAN MARCOS UDI: 12-06-0303-43</t>
  </si>
  <si>
    <t>AMPLIACION ESCUELA PRIMARIA OFICIAL RURAL MIXTA CASERIO XIQUIX, NAHUALA, SOLOLA 07-05-0147-43</t>
  </si>
  <si>
    <t>AMPLIACION ESCUELA PRIMARIA OFICIAL URBANA MIXTA JOSE HERMOGENES FIGUEROA GIRON, ZACUALPA, QUICHE. CODIGO UDI: 14-04-0122-43</t>
  </si>
  <si>
    <t>ZACUALPA</t>
  </si>
  <si>
    <t>AMPLIACION ESCUELA PRIMARIA OFICIAL RURAL MIXTA COLONIA LAS MARGARITAS, EL BUCARO, VILLA NUEVA, GUATEMALA. CODIGO UDI: 01-15-6077-43</t>
  </si>
  <si>
    <t xml:space="preserve"> GUATEMALA</t>
  </si>
  <si>
    <t xml:space="preserve">VILLA NUEVA </t>
  </si>
  <si>
    <t>CONSTRUCCION, AMPLIACION, REPOSICION Y MEJORAMIENTO DE ESTABLECIMIENTOS DE EDUCACION BASICA</t>
  </si>
  <si>
    <t>CONSTRUCCION INSTITUTO BASICO SAN CARLOS YAJAUCÚ, SAN JUAN IXCOY, HUEHUETENANGO</t>
  </si>
  <si>
    <t>SAN JUAN IXCOY</t>
  </si>
  <si>
    <t>CONSTRUCCION, AMPLIACION Y REPOSICION DE ESCUELAS INTEGRALES</t>
  </si>
  <si>
    <t>CONSTRUCCION ESCUELA DE LA REFORMA (EDR) SANTA CRUZ MULUÁ, RETALHULEU</t>
  </si>
  <si>
    <t>RETALHULEU.</t>
  </si>
  <si>
    <t>SANTA CRUZ MULUA</t>
  </si>
  <si>
    <t>CONSTRUCCION ESCUELA DE LA REFORMA (EDR) SAN JUAN CHAMELCO, ALTA VERAPAZ</t>
  </si>
  <si>
    <t xml:space="preserve">ALTA VERAPAZ </t>
  </si>
  <si>
    <t>CONSTRUCCION ESCUELA DE LA REFORMA (EDR) ALDEA SAN JUAN DE DIOS, SAN FRANCISCO, PETEN</t>
  </si>
  <si>
    <t>SAN FRANCISCO</t>
  </si>
  <si>
    <t>CONSTRUCCION ESCUELA DE LA REFORMA (EDR) , NUEVA SANTA ROSA, SANTA ROSA</t>
  </si>
  <si>
    <t xml:space="preserve">SANTA ROSA </t>
  </si>
  <si>
    <t xml:space="preserve">NUEVA SANTA ROSA </t>
  </si>
  <si>
    <t xml:space="preserve"> CONSTRUCCION ESCUELA DE LA REFORMA (EDR) , HUEHUETENANGO, HUEHUETENANGO</t>
  </si>
  <si>
    <t>CONSTRUCCION, AMPLIACION Y REPOSICION DE ESCUELAS BICENTENARIO</t>
  </si>
  <si>
    <t>CONSTRUCCION ESCUELA BICENTENARIO, SAN JUAN LA LAGUNA, SOLOLA</t>
  </si>
  <si>
    <t>SAN JUAN LA LAGUNA</t>
  </si>
  <si>
    <t>CONSTRUCCION ESCUELA BICENTENARIO , ESQUIPULAS, CHIQUIMULA</t>
  </si>
  <si>
    <t xml:space="preserve">ESQUIPULAS </t>
  </si>
  <si>
    <t>CONSTRUCCION ESCUELA BICENTENARIO, PUEBLO NUEVO VIÑAS, SANTA ROSA</t>
  </si>
  <si>
    <t>SANTA ROSA</t>
  </si>
  <si>
    <t>PUEBLO NUEVO VINAS</t>
  </si>
  <si>
    <t>CONSTRUCCION ESCUELA BICENTENARIO, MOYUTA, JUTIAPA</t>
  </si>
  <si>
    <t>CONSTRUCCION ESCUELA BICENTENARIO, SAYAXCHE, PETEN</t>
  </si>
  <si>
    <t>CONSTRUCCION ESCUELA BICENTENARIO, EL PROGRESO, JUTIAPA</t>
  </si>
  <si>
    <t xml:space="preserve">EL PROGRESO </t>
  </si>
  <si>
    <t xml:space="preserve"> CONSTRUCCION ESCUELA BICENTENARIO, SAN AGUSTIN ACASAGUASTLAN, EL PROGRESO</t>
  </si>
  <si>
    <t>EL PROGRESO</t>
  </si>
  <si>
    <t>SAN AGUSTIN ACASAGUASTLAN</t>
  </si>
  <si>
    <t>CONSTRUCCION ESCUELA BICENTENARIO, SAN ANTONIO LA PAZ, EL PROGRESO</t>
  </si>
  <si>
    <t>SAN ANTONIO LA PAZ</t>
  </si>
  <si>
    <t>CONSTRUCCION ESCUELA BICENTENARIO, EL JICARO, EL PROGRESO</t>
  </si>
  <si>
    <t>EL JICARO</t>
  </si>
  <si>
    <t>CONSTRUCCION ESCUELA BICENTENARIO, LA LIBERTAD, PETEN</t>
  </si>
  <si>
    <t>MORALES</t>
  </si>
  <si>
    <t>CONSTRUCCION ESCUELA BICENTENARIO, MORALES, IZABAL</t>
  </si>
  <si>
    <t>CONSTRUCCION, AMPLIACION, REPOSICION Y MEJORAMIENTO DE EDIFICIOS DE SALUD</t>
  </si>
  <si>
    <t>MEJORAMIENTO CENTRO DE SALUD SAN ILDEFONSO IXTAHUACAN, HUEHUETENANGO</t>
  </si>
  <si>
    <t>SAN ILDEFONSO IXTAHUACAN</t>
  </si>
  <si>
    <t>MEJORAMIENTO CENTRO DE ATENCION PERMANENTE (CAP) SAN GASPAR CHAJUL, QUICHE</t>
  </si>
  <si>
    <t>CHAJUL</t>
  </si>
  <si>
    <t>MEJORAMIENTO CENTRO DE ATENCION PERMANENTE (CAP) SAN LUCAS TOLIMAN, SOLOLA</t>
  </si>
  <si>
    <t xml:space="preserve"> SAN LUCAS TOLIMAN</t>
  </si>
  <si>
    <t>MEJORAMIENTO CENTRO DE ATENCION PERMANENTE (CAP) JACALTENANGO, HUEHUETENANGO</t>
  </si>
  <si>
    <t>JACALTENANGO</t>
  </si>
  <si>
    <t>MEJORAMIENTO CENTRO DE ATENCION PERMANENTE (CAP) ZACUALPA, QUICHE</t>
  </si>
  <si>
    <t>MEJORAMIENTO CENTRO DE SALUD DE CHUPOL, CHICHICASTENANGO, QUICHE</t>
  </si>
  <si>
    <t>CHICHICASTENANGO</t>
  </si>
  <si>
    <t>MEJORAMIENTO CENTRO DE ATENCION INTEGRAL MATERNO INFANTIL (CAIMI), TEJUTLA, SAN MARCOS</t>
  </si>
  <si>
    <t>TEJUTLA</t>
  </si>
  <si>
    <t>MEJORAMIENTO CENTRO DE SALUD ALDEA TZETUN, IXCAN, QUICHE</t>
  </si>
  <si>
    <t>MEJORAMIENTO CENTRO DE ATENCION PERMANENTE (CAP) SIBINAL, SAN MARCOS</t>
  </si>
  <si>
    <t>SIBINAL</t>
  </si>
  <si>
    <t>MEJORAMIENTO CENTRO DE SALUD TIPO B LANQUIN, ALTA VERAPAZ</t>
  </si>
  <si>
    <t>LANQUIN</t>
  </si>
  <si>
    <t>MEJORAMIENTO CENTRO DE SALUD IPALA, CHIQUIMULA</t>
  </si>
  <si>
    <t>IPALA</t>
  </si>
  <si>
    <t>MEJORAMIENTO CENTRO DE ATENCION PERMANENTE (CAP), SAN MATEO IXTATAN, HUEHUETENANGO</t>
  </si>
  <si>
    <t>SAN MATEO IXTATAN</t>
  </si>
  <si>
    <t>MEJORAMIENTO CENTRO DE SALUD, CHIQUIMULA, CHIQUIMULA</t>
  </si>
  <si>
    <t>MEJORAMIENTO CENTRO DE ATENCION PERMANENTE (CAP), SAN FRANCISCO EL ALTO, TOTONICAPAN</t>
  </si>
  <si>
    <t>SAN FRANCISCO EL ALTO</t>
  </si>
  <si>
    <t>MEJORAMIENTO CENTRO DE ATENCION PERMANENTE (CAP), LA REFORMA, SAN MARCOS</t>
  </si>
  <si>
    <t>LA REFORMA</t>
  </si>
  <si>
    <t>MEJORAMIENTO CENTRO DE ATENCION PERMANENTE (CAP), SANTA MARIA CHIQUIMULA, TOTONICAPAN</t>
  </si>
  <si>
    <t>SANTA MARIA CHIQUIMULA</t>
  </si>
  <si>
    <t>MEJORAMIENTO CENTRO DE ATENCION PERMANENTE (CAP), SAN PEDRO SACATEPEQUEZ, SAN MARCOS</t>
  </si>
  <si>
    <t>SAN PEDRO SACATEPEQUEZ</t>
  </si>
  <si>
    <t>CONSTRUCCION HOSPITAL CABECERA MUNICIPAL DE SAN PEDRO NECTA, HUEHUETENANGO</t>
  </si>
  <si>
    <t xml:space="preserve">SAN PEDRO NECTA </t>
  </si>
  <si>
    <t>Aprobado</t>
  </si>
  <si>
    <t>Pendinete</t>
  </si>
  <si>
    <t>Pendiente</t>
  </si>
  <si>
    <t>No Evaluado</t>
  </si>
  <si>
    <t>UNIDAD EJECUTORA:  UNIDAD PARA EL DESARROLLO DE VIVIENDA POPULAR -UDEVIPO-</t>
  </si>
  <si>
    <t>Estatus SNIP 2022</t>
  </si>
  <si>
    <t>CONSTRUCCION DE MUROS DE CONTENCION</t>
  </si>
  <si>
    <t>CONSTRUCCION MURO DE CONTENCION ASENTAMIENTO EL COMUNAL, ZONA 18, GUATEMALA, GUATEMALA</t>
  </si>
  <si>
    <t>UNIDAD EJECUTORA:  FONDO SOCIAL DE SOLIDARIDAD -FSS-</t>
  </si>
  <si>
    <t>CONSTRUCCION PASO A DESNIVEL CALZADA ROOSEVELT Y 9 AVENIDA, ZONA 11, GUATEMALA, GUATEMALA</t>
  </si>
  <si>
    <t>CONSTRUCCION PASO A DESNIVEL AVENIDA PETAPA Y 53 CALLE, ZONA 12, GUATEMALA, GUATEMALA</t>
  </si>
  <si>
    <t>MEJORAMIENTO CARRETERA CA-13 AEROPUERTO INTERNACIONAL MUNDO MAYA KM. 477.700 - BIFURCACION IXLU KM. 490.000, FLORES, PETEN</t>
  </si>
  <si>
    <t>FLORES</t>
  </si>
  <si>
    <t>MEJORAMIENTO CARRETERA CA-13 DE PUERTA DEL CIELO KM. 529.700 - FRONTERA KM. 552.850, MELCHOR DE MENCOS, PETEN</t>
  </si>
  <si>
    <t>MELCHOR DE MENCOS</t>
  </si>
  <si>
    <t>CONSTRUCCION CARRETERA INTERSECCION CA-09 SUR A KM. 101.500 - CA-09 SUR KM. 109.300, SAN JOSE, ESCUINTLA</t>
  </si>
  <si>
    <t>CONSTRUCCION PUENTE VEHICULAR INGRESO A EL JICARO, EL JICARO, EL PROGRESO</t>
  </si>
  <si>
    <t>REPOSICION PUENTE VEHICULAR LA NAISA KM. 90.00 RD-ESC-05, SANTA LUCIA COTZUMALGUAPA, ESCUINTLA</t>
  </si>
  <si>
    <t>SANTA LUCIA COTZUMALGUAOA</t>
  </si>
  <si>
    <t>SANARATE</t>
  </si>
  <si>
    <t>MEJORAMIENTO CARRETERA TRAMO BIF. CA-09 NORTE KM 46.86 ENTRADA FINCA SAN MIGUEL - ALDEA EL CARMEN, SANARATE, EL PROGRESO (PAVIMENTACION)</t>
  </si>
  <si>
    <t>MEJORAMIENTO CARRETERA BIF SANTA CRUZ DEL QUICHE-SAN ANTONIO ILOTENANGO Y RD TOTO 01</t>
  </si>
  <si>
    <t>TOTONICAPAN, QUICHE</t>
  </si>
  <si>
    <t>SANTA MARIA CHIQUIMULA, MULTIMUNICIPAL - QUICHE</t>
  </si>
  <si>
    <t>MEJORAMIENTO CARRETERA BIF SANTA CRUZ DEL QUICHE-SAN PEDRO JOCOPILAS, ALDEA SAN PABLO, QUICHE</t>
  </si>
  <si>
    <t>SANTA CRUZ DEL QUICHE, SAN PEDRO JOCOPILAS</t>
  </si>
  <si>
    <t>MEJORAMIENTO CARRETERA RN-9 NORTE, EST. 377+360 A 406+560 TRAMO SAN MATEO IXTATAN - BARILLAS, HUEHUETENANGO</t>
  </si>
  <si>
    <t>MULTIMUNICIPAL - HUEHUETENANGO</t>
  </si>
  <si>
    <t>MEJORAMIENTO CARRETERA PUENTE SACPUY - ALDEA SACPUY, SAN ANDRES, PETEN</t>
  </si>
  <si>
    <t>SAN ANDRES</t>
  </si>
  <si>
    <t>MEJORAMIENTO CARRETERA RD-PET-07 DE INTERSECCION RD-PET-15 KM. 469.600 - COOPERATIVA NUEVA GUATEMALA TECUN UMAN KM.508.040, SAN FRANCISCO, PETEN</t>
  </si>
  <si>
    <t>MEJORAMIENTO CARRETERA RD-PET-11-01 SAN BENITO - SANTA RITA, SAN BENITO, PETEN</t>
  </si>
  <si>
    <t>SAN BENITO</t>
  </si>
  <si>
    <t>MEJORAMIENTO CARRETERA RD-SRO-19 KM.130.670 ALDEA LA VIÑA PUEBLO NUEVO LA REFORMA - RD-SRO-26 KM. 136.978 ALDEA LA BOMBA, CHIQUIMULILLA, SANTA ROSA</t>
  </si>
  <si>
    <t>CHIQUIMULILLA</t>
  </si>
  <si>
    <t>MEJORAMIENTO CARRETERA RD-ESC-25 INTERSECCION RD-ESC-02 KM. 99.450 - PARCELAMIENTO LOS ANGELES KM. 124.081, LA DEMOCRACIA- SAN JOSE, ESCUINTLA</t>
  </si>
  <si>
    <t>MEJORAMIENTO CARRETERA RD-PRO-15 ALDEA LAS OVEJAS KM. 93.717 - COLONIA JORGE MARIO BARRIOS FALLA KM. 90.500, EL JICARO, EL PROGRESO</t>
  </si>
  <si>
    <t>MEJORAMIENTO CARRETERA RD-QUE-13-03 KM. 217.165 - KM. 221.165 Y BIF. RD-QUE-13-03 KM. 220.905 - RD-QUE-13-02 KM. 221.305, HUITAN, QUETZALTENANGO</t>
  </si>
  <si>
    <t>HUITAN</t>
  </si>
  <si>
    <t>MEJORAMIENTO CAMINO RURAL PARAJE LA MURALLA, ALDEA LA ESTANCIA DE LA CRUZ, ZUNIL, QUETZALTENANGO</t>
  </si>
  <si>
    <t>ZUNIL</t>
  </si>
  <si>
    <t>MEJORAMIENTO CAMINO RURAL INTERSECCION CA-9 KM. 99.450 - INTERSECCION CA-9A KM. 102.700, SAN JOSE, ESCUINTLA</t>
  </si>
  <si>
    <t>CONSTRUCCION CAMINO RURAL MANZANOTES-GUALAN, RD ZAC-03 DIF RD-13</t>
  </si>
  <si>
    <t>CONSTRUCCION DE PUENTES EN CAMINOS RURALES</t>
  </si>
  <si>
    <t>CONSTRUCCION PUENTE VEHICULAR CASERIO AGUA CALIENTE, ALDEA QUECA, SIPACAPA, SAN MARCOS</t>
  </si>
  <si>
    <t>SIPACAPA</t>
  </si>
  <si>
    <t>CONSTRUCCION, AMPLIACION, REPOSICION Y MEJORAMIENTO DE INFRAESTRUCTURA AEROPORTUARIA</t>
  </si>
  <si>
    <t>CONSTRUCCION MURO PERIMETRAL AERODROMO DE SAN JOSE, SAN JOSE, ESCUINTLA</t>
  </si>
  <si>
    <t>CONSTRUCCION INFRAESTRUCTURA DE AEROPUERTO (TORRE DE CONTROL), SAN JOSE, ESCUINTLA</t>
  </si>
  <si>
    <t>CONSTRUCCION INFRAESTRUCTURA DE AEROPUERTO (ESTACION DE BOMBEROS), SAN JOSE, ESCUINTLA</t>
  </si>
  <si>
    <t>MEJORAMIENTO INFRAESTRUCTURA DE AEROPUERTO (SALA DE ABORDAJE), SAN JOSE, ESCUINTLA</t>
  </si>
  <si>
    <t>CONSTRUCCION INFRAESTRUCTURA DE AEROPUERTO (URBANIZACION), SAN JOSE, ESCUINTLA</t>
  </si>
  <si>
    <t>AMPLIACION PISTA DE ATERRIZAJE, SAN JOSE, ESCUINTLA</t>
  </si>
  <si>
    <t>MEJORAMIENTO INFRAESTRUCTURA DE AEROPUERTO INTERNACIONAL LA AURORA, GUATEMALA, GUATEMALA</t>
  </si>
  <si>
    <t>MEJORAMIENTO EDIFICIO(S) DE LA UNIDAD DE ATENCION INTEGRAL DEL VIH E INFECCIONES CRONICAS DEL HOSPITAL ROOSEVELT ZONA 11, GUATEMALA, GUATEMALA</t>
  </si>
  <si>
    <t>AMPLIACION EDIFICIO(S) AREA DE ENCAMAMIENTO DE LA UNIDAD NACIONAL DE ONCOLOGIA PEDIATRICA, 8VA. CALLE 7-02 ZONA 11, GUATEMALA, GUATEMALA</t>
  </si>
  <si>
    <t>CONSTRUCCION, AMPLIACION, REPOSICION Y MEJORAMIENTO DE SISTEMAS DE AGUAS PLUVIALES</t>
  </si>
  <si>
    <t>AMPLIACION SISTEMA DE AGUAS PLUVIALES UBICADO EN LA 7 AVENIDA NORTE, 24 CALLE FINAL Y 10 CALLE Y 10 AV GUATEMALA, GUATEMALA</t>
  </si>
  <si>
    <t>REPOSICION CARRETERA RN-8, TRAMO: AYUTLA - OCOS, SAN MARCOS</t>
  </si>
  <si>
    <t xml:space="preserve">SAN MARCOS
</t>
  </si>
  <si>
    <t>AYUTLA, OCOS</t>
  </si>
  <si>
    <t>REPOSICION CARRETERA CA-01 OCC. TRAMO: CHIQUIBAL (KM 232+000), QUETZALTENANGO - BIFURCACION RN-09N HUEHUETENANGO</t>
  </si>
  <si>
    <t>MEJORAMIENTO CARRETERA RUTA RN-12 SUR, TRAMO: SAN CRISTOBAL CUCHO - AGUA TIBIA, SAN PEDRO SACATEPEQUEZ, SAN MARCOS</t>
  </si>
  <si>
    <t>QUETZALTENANGO, HUEHUETENANGO</t>
  </si>
  <si>
    <t>SAN CARLOS SIJA, CHIANTLA</t>
  </si>
  <si>
    <t>SAN PEDRO SACATEPEQUEZ, SAN CRISTOBAL CUCHO</t>
  </si>
  <si>
    <t>REPOSICION CARRETERA RD-GUA-05 Y RD-QUI-02, TRAMO: BIF. MIXCO VIEJO, SAN MARTÍN JILOTEPEQUE, GUATEMALA - PACHALUM, QUICHÉ</t>
  </si>
  <si>
    <t>SAN MARTIN JILOTEPEQUE, PACHALUM</t>
  </si>
  <si>
    <t>MEJORAMIENTO CARRETERA TRAMO: RANCHO DE TEJA - MOMOSTENANGO (PAVIMENTACIÓN)</t>
  </si>
  <si>
    <t>MOMOSTENANGO</t>
  </si>
  <si>
    <t>CONSTRUCCION, AMPLIACION, REPOSICION Y MEJORAMIENTO DE ESTABLECIMIENTOS DE EDUCACION DIVERSIFICADA</t>
  </si>
  <si>
    <t>MEJORAMIENTO INSTITUTO DIVERSIFICADO INSTITUTO NORMAL PARA VARONES DE OCCIDENTE I.N.V.O. QUETZALTENANGO, QUETZALTENANGO</t>
  </si>
  <si>
    <t>CONSTRUCCION ESCUELA BICENTENARIO FINCA LA INDUSTRIA, KM 58.10 CARRETERA AL PUERTO DE SAN JOSE, ESCUINTLA, ESCUINTLA</t>
  </si>
  <si>
    <t>CONSTRUCCION CARRETERA CA-01 OCC., CHICHAVAC A CHICHÉ VÍA RÍO MOTAGUA, TRAMO: ESTACIÓN 16+740 (ENTRADA A PAQUIP) - CHICHÉ, QUICHE</t>
  </si>
  <si>
    <t>TECPAN GUATEMALA, CHICHE</t>
  </si>
  <si>
    <t>CONSTRUCCION CARRETERA CA-9 NORTE, TRAMO: SANARATE - EL RANCHO</t>
  </si>
  <si>
    <t>GUASTATOYA, SAN AGUSTIN ACASAGUASTLAN, SANARATE</t>
  </si>
  <si>
    <t>REPOSICION CARRETERA RUTA CA-09 NORTE, TRAMO: BIFURCACIÓN CA-10, RÍO HONDO - BIFURCACIÓN RD-ZAC-05, DESVÍO GUALÁN, ZACAPA</t>
  </si>
  <si>
    <t>RIO HONDO, GUALAN</t>
  </si>
  <si>
    <t>REPOSICION CARRETERA RUTA RN-23, TRAMO: BIFURCACIÓN RD-JUT-23, LAS TRANCAS - YUPILTEPEQUE - JOCOTILLO - JEREZ, JUTIAPA</t>
  </si>
  <si>
    <t>YUPILTEPEQUE, JEREZ</t>
  </si>
  <si>
    <t>REPOSICION CARRETERA RUTA CA-02-OCC, TRAMO: KM 81+350 ENTRADA AL PUENTE - KM 95+000, ESCUINTLA</t>
  </si>
  <si>
    <t>SANTA LUCIA COTZUMALGUAPA, SIQUINALA</t>
  </si>
  <si>
    <t>MEJORAMIENTO CARRETERA TRAMO: BARBERENA - EL MOLINO - SAN CRISTOBAL FRONTERA Y ACCESO EL MOLINO - VALLE NUEVO (REHABILITACION)</t>
  </si>
  <si>
    <t>BARBERENA, ORATORIO</t>
  </si>
  <si>
    <t>MEJORAMIENTO CARRETERA RD AV-6, TRAMO: EL PAJAL - LANQUIN</t>
  </si>
  <si>
    <t>SAN PEDRO CARCHA, LANQUIN</t>
  </si>
  <si>
    <t>MEJORAMIENTO CARRETERA RD QUICHE 4 TRAMO: SANTA CRUZ DEL QUICHE - PATZITE - CHIMENTE</t>
  </si>
  <si>
    <t>TOTONICAPAN, SANTA CRUZ DEL QUICHE, PATZITE</t>
  </si>
  <si>
    <t>MEJORAMIENTO CARRETERA TAJUMULCO - ALDEA TOCACHE (SAN PABLO) SAN MARCOS</t>
  </si>
  <si>
    <t>TAJUMULCO, SAN PABLO</t>
  </si>
  <si>
    <t>MEJORAMIENTO CARRETERA RUTA RD QUE-01 TRAMO: BIFURCACIÓN RN-01 - ALDEA LA VICTORIA, SAN JUAN OSTUNCALCO</t>
  </si>
  <si>
    <t>SAN JUAN OSTUNCALCO</t>
  </si>
  <si>
    <t>MEJORAMIENTO CARRETERA RD-PET-19, TRAMO: BIFURCACION CA-13 (SAN JUAN) - CASERIO AGRICULTORES UNIDOS, EL CHAL, PETEN</t>
  </si>
  <si>
    <t>EL CHAL</t>
  </si>
  <si>
    <t>MEJORAMIENTO CARRETERA RUTA RD-QUI-13, TRAMO: BIF. RN-15, SANTABAL - SAN BARTOLOME JOCOTENANGO, QUICHE</t>
  </si>
  <si>
    <t>SAN BARTOLOME JOCOTENANGO</t>
  </si>
  <si>
    <t>MEJORAMIENTO ESCUELA PRIMARIA EOUN TIPO FEDERACIÓN, JOSÉ CLEMENTE CHAVARRÍA, SALAMÁ, BAJA VERAPAZ</t>
  </si>
  <si>
    <t>SALAMA</t>
  </si>
  <si>
    <t>MEJORAMIENTO INSTITUTO DIVERSIFICADO INSTITUTO NORMAL MIXTO DE OCCIDENTE JUSTO RUFINO BARRIOS I.N.M.O. SAN MARCOS, SAN MARCOS</t>
  </si>
  <si>
    <t>MEJORAMIENTO INSTITUTO DIVERSIFICADO INSTITUTO NORMAL MIXTO, CARLOS DUBON, RETALHULEU, RETALHULEU</t>
  </si>
  <si>
    <t>MEJORAMIENTO ESCUELA PRIMARIA EOUV DOMINGO MORALES, HUEHUETENANGO, HUEHUETENANGO</t>
  </si>
  <si>
    <t>MEJORAMIENTO ESCUELA PRIMARIA EOUM TIPO FEDERACIÓN TECUN UMÁN, SANTA CRUZ DEL QUICHE, QUICHE</t>
  </si>
  <si>
    <t>SANTA CRUZ DEL QUICHE</t>
  </si>
  <si>
    <t>MEJORAMIENTO CARRETERA TRAMO CRUCE A PUENTE LA BARRANQUILLA HACIA PLAN BUENA VISTA, DEL KM. 66 AL KM. 70, SANARATE, EL PROGRESO</t>
  </si>
  <si>
    <t>REPOSICION CARRETERA CITO-180, TRAMO: CRUCE A ZUNIL (KM 213+000) - LAS ROSAS (KM 225+600), INTERSECCIÓN RN-1, QUETZALTENANGO</t>
  </si>
  <si>
    <t>CANTEL, ZUNIL</t>
  </si>
  <si>
    <t>REPOSICION CARRETERA RUTA CA-09 NORTE, TRAMO: BIFURCACIÓN RN-20, SANTA CRUZ - BIFURCACIÓN CA-10, RÍO HONDO, ZACAPA</t>
  </si>
  <si>
    <t>RIO HONDO</t>
  </si>
  <si>
    <t>REPOSICION CARRETERA CA-02 OR. TRAMO: ESTACION 60+800, ESCUINTLA - BIFURCACION RD-ESC-18, GUANAGAZAPA, ESCUINTLA</t>
  </si>
  <si>
    <t>ESCUINTLA, GUANAGAZAPA</t>
  </si>
  <si>
    <t>REPOSICION CARRETERA CA-02 OR. TRAMO: BIFURCACION RD-ESC-18, GUANAGAZAPA, ESCUINTLA, - BIFURCACION RN-16, CHIQUIMULILLA, SANTA ROSA</t>
  </si>
  <si>
    <t>ESCUINTLA, SANTA ROSA</t>
  </si>
  <si>
    <t>GUANAGAZAPA, CHIQUIMULILLA, TAXISCO, GUAZACAPAN</t>
  </si>
  <si>
    <t>REPOSICION CARRETERA RUTA CA-01, TRAMO: EST. 42.300 SUMPANGO, SACATEPÉQUEZ - EST. 47.740 EL TEJAR, CHIMALTENANGO</t>
  </si>
  <si>
    <t>EL TEJAR</t>
  </si>
  <si>
    <t>AMPLIACION CARRETERA A CUATRO CARRILES RUTAS RD-ESC-09 Y CA-2 OR, ANILLO C-50 TRAMO VIII: GUANAGAZAPA - ESCUINTLA, ESCUINTLA</t>
  </si>
  <si>
    <t>MEJORAMIENTO CARRETERA RUTA RD-QUI-27, TRAMO: SALQUIL GRANDE - NEBAJ, NEBAJ, QUICHE</t>
  </si>
  <si>
    <t>NEBAJ</t>
  </si>
  <si>
    <t>MEJORAMIENTO CARRETERA RD-SRO-02, TRAMO: CASILLAS - AYARZA, CASILLAS, SANTA ROSA</t>
  </si>
  <si>
    <t>CASILLAS</t>
  </si>
  <si>
    <t>MEJORAMIENTO CARRETERA RUTAS RD-SRO-03 Y RD-JAL-03, TRAMO: BIF RD-SRO-13, SANTA ROSA DE LIMA - CASILLAS, SANTA ROSA - MATAQUESCUINTLA, JALAPA</t>
  </si>
  <si>
    <t>SANTA ROSA, JALAPA</t>
  </si>
  <si>
    <t>SANTA ROSA DE LIMA, CASILLAS, SAN RAFAEL LAS FLORES, NUEVA SANTA ROSA, MATAQUESCUINTLA</t>
  </si>
  <si>
    <t>MEJORAMIENTO CARRETERA RD-ESC-17, RD-ESC-43 Y RD-SRO-35, TRAMO: BIF CA-09-SUR A - IZTAPA, ESCUINTLA - HAWAI - CHAPETON, CHIQUIMULILLA, SANTA ROSA</t>
  </si>
  <si>
    <t>MASAGUA, IZTAPA, CHIQUIMULILLA, TAXISCO, GUAZACAPAN</t>
  </si>
  <si>
    <t>MEJORAMIENTO CARRETERA CPR Y RD-GUA-15, TRAMO: SAN JOSE NACAHUIL - ALDEA TRES SABANAS - SAN PEDRO AYAMPUC, GUATEMALA</t>
  </si>
  <si>
    <t>SAN PEDRO AYAMPUC</t>
  </si>
  <si>
    <t>MEJORAMIENTO CARRETERA RD-JUT-02, TRAMO: ALDEA LOS ANONOS, JUTIAPA - AYARZA, CASILLAS, SANTA ROSA</t>
  </si>
  <si>
    <t>SANTA ROSA, JUTIAPA</t>
  </si>
  <si>
    <t>CASILLAS, JUTIAPA</t>
  </si>
  <si>
    <t>*</t>
  </si>
  <si>
    <t>MEJORAMIENTO ESCUELA PRIMARIA EOUM TIPO FEDERACIÓN RUBÉN VILLAGRÁN PAÚL, RETALHULEU, RETALHULEU</t>
  </si>
  <si>
    <t>MEJORAMIENTO ESCUELA PRIMARIA EOUV TIPO FEDERACIÓN ATANACIO TZUL, TOTONICAPÁN, TOTONICAPÁN.</t>
  </si>
  <si>
    <t>CONSTRUCCION, AMPLIACION, REPOSICION Y MEJORAMIENTO DE EDIFICIOS DE PLANIFICACION</t>
  </si>
  <si>
    <t>CONSTRUCCION EDIFICIO DE LA DELEGACION SUBDEPARTAMENTAL DE IXCAN, QUICHE</t>
  </si>
  <si>
    <t>CONSTRUCCION EDIFICIO DE LA DELEGACION DEPARTAMENTAL DE PETEN EN EL MUNICIPIO DE FLORES DEPARTAMENTO DE PETEN</t>
  </si>
  <si>
    <t>MEJORAMIENTO CAMINO RURAL SECTOR EL ORATORIO DEL CASERIO EL TEPENANCE - CASERIO SAN RAMON, COMAPA, JUTIAPA</t>
  </si>
  <si>
    <t>CONSTRUCCION Y MEJORAMIENTO DE CARRETERAS, CALLES, PUENTES Y PASOS A DESNIVEL (DECRETO 21-2022)</t>
  </si>
  <si>
    <t>MEJORAMIENTO DE CALLES (DECRETO 21-2022)</t>
  </si>
  <si>
    <t xml:space="preserve"> MEJORAMIENTO CARRETERA RD-CHI-21-01 KM. 240.70 - PUENTE LOS CAULOTES KM. 243.76, CAMOTAN, CHIQUIMULA</t>
  </si>
  <si>
    <t>MEJORAMIENTO CALLE 8A. CALLE ENTRE 1ERA. Y 5A. AVENIDA Y ZANJON, ZONA 3, PALIN, ESCUINTLA</t>
  </si>
  <si>
    <t>COMAPA</t>
  </si>
  <si>
    <t xml:space="preserve">CHIQUIMULA </t>
  </si>
  <si>
    <t>CAMOTAN</t>
  </si>
  <si>
    <t>PALIN</t>
  </si>
  <si>
    <t>CONSTRUCCION ESCUELA BICENTENARIO , PARRAMOS, CHIMALTENANGO</t>
  </si>
  <si>
    <t>PARRAMOS</t>
  </si>
  <si>
    <t>CONSTRUCCION ESCUELA BICENTENARIO FINCA PACUN KM 40.1 CA-9 SUR, KM 2.1 CARRETERA HACIA ALDEA LA PERIQUERA, PALIN, ESCUINTLA</t>
  </si>
  <si>
    <t>CONSTRUCCIÓN DE CARRETERAS (DECRETO 21-2022)</t>
  </si>
  <si>
    <t>MEJORAMIENTO DE CARRETERAS (DECRETO 21-2022)</t>
  </si>
  <si>
    <t>CONSTRUCCIÓN DE PUENTES (DECRETO 21-2022)</t>
  </si>
  <si>
    <t>CONSTRUCCIÓN PASOS A DESNIVEL  (DECRETO 21-2022)</t>
  </si>
  <si>
    <t>REPOSICION CARRETERA CA-01 OCC. TRAMO: CUATRO CAMINOS (KM 188+600) - POLOGUA (KM 205+000), TOTONICAPAN</t>
  </si>
  <si>
    <t xml:space="preserve">SAN CRISTOBAL TOTONICAPAN, MOMOSTENANGO </t>
  </si>
  <si>
    <t>REPOSICION CARRETERA RUTA RN-01, TRAMO: LIBRAMIENTO SALCAJÁ, AUTOPISTA DE LOS ALTOS - ROTONDA DEL ORGANISMO JUDICIAL DE QUETZALTENANGO, QUETZALTENANGO</t>
  </si>
  <si>
    <t>QUETZALTENANGO, SALCAJA</t>
  </si>
  <si>
    <t>MEJORAMIENTO PUENTE VEHICULAR BELICE</t>
  </si>
  <si>
    <t>MEJORAMIENTO CARRETERA RUTA NACIONAL 5, TRAMO:ALDEA EL PAJAL - CAMPUR (PAVIMENTACION)</t>
  </si>
  <si>
    <t>SAN PEDRO CARCHA</t>
  </si>
  <si>
    <t>REPOSICION CARRETERA RD-GUA-09 TRAMO: EL BOTADERO - EL JOCOTILLO, GUATEMALA</t>
  </si>
  <si>
    <t>MEJORAMIENTO CARRETERA RUTA RD-QUI-02 TRAMO PALIBATZ PACHALUM - CHUAQUENUM JOYABAJ QUICHE</t>
  </si>
  <si>
    <t xml:space="preserve">QUICHE </t>
  </si>
  <si>
    <t>CONSTRUCCION CARRETERA RUTA CA-10-02-04 VADO HONDO - QUEZALTEPEQUE (ATENCION
HUNDIMIENTO ESTACION 180.500), QUEZALTEPEQUE, CHIQUIMULA</t>
  </si>
  <si>
    <t xml:space="preserve">QUETZALPETAQUE </t>
  </si>
  <si>
    <t>MEJORAMIENTO CARRETERA RUTA RD-REU-13, TRAMO: TAKALIK ABAJ-BIF. RD-QUE-3, EL
ASINTAL, RETALHULEU</t>
  </si>
  <si>
    <t>EL ASINTAL</t>
  </si>
  <si>
    <t>CONSTRUCCION PUENTE VEHICULAR SANTIAGO RUTA CA-09-15 NORTE BIFURCACIÓN CA-10, RÍO
HONDO-BIFURCACIÓN RD-ZAC-05, EST 153.978 DESVÍO GUALAN, ZACAPA</t>
  </si>
  <si>
    <t>CONSTRUCCION PUENTE VEHICULAR RUTA RN-07-W-05 USPANTAN - CUNEN (PUENTE BARRANCA GRANDE ESTACION-278.285- CONSTRUCCIÓN), USPANTAN, QUICHE</t>
  </si>
  <si>
    <t>CONSTRUCCION PUENTE VEHICULAR RUTA RD-IZB-24 TRAMO PUENTE ONEIDA - CREEK ZARCO
(PUENTE SIOUX SOBRE RIO BOBOS), MORALES, IZABAL</t>
  </si>
  <si>
    <t xml:space="preserve">IZABAL </t>
  </si>
  <si>
    <t>CONSTRUCCION PUENTE VEHICULAR RD-IZB-25 BIFURCACION RD-IZB-24-SWICH
QUEBRADA(PUENTE SWITCH QUEBRADA ESTACION 258.800-CONSTRUCCION) MORALES, IZABAL</t>
  </si>
  <si>
    <t>CONSTRUCCION PUENTE VEHICULAR RUTA RD-QUI-27 NEBAJ - SALQUIL GRANDE (PUENTE
SALQUIL GRANDE ESTACION 257.000 - CONSTRUCCION), NEBAJ, QUICHE</t>
  </si>
  <si>
    <t>CONSTRUCCION PUENTE VEHICULAR RUTA RD-QUI-30 LA PALMA - CASERIO HACIENDA 11 - SAN BARTOLOME JOCOTENANGO (PTE JOYOMPO EST 268.250) SAN BARTOLOME JOCOTENANGO, QUICHE</t>
  </si>
  <si>
    <t>CONSTRUCCION PUENTE VEHICULAR RD-SCH-02 SAN PABLO JOCOPILAS (PUENTE IXTACAPA
ESTACION 151.300-CONSTRUCCION), SAN PABLO JOCOPILAS, SUCHITEPEQUEZ</t>
  </si>
  <si>
    <t>SUCHITEPEQUEZ</t>
  </si>
  <si>
    <t>SAN PABLO JOCOPILAS</t>
  </si>
  <si>
    <t>CONSTRUCCION PUENTE VEHICULAR BELICE II Y APROXIMACIONES, GUATEMALA, GUATEMALA</t>
  </si>
  <si>
    <t xml:space="preserve">GUATEMALA </t>
  </si>
  <si>
    <t>CONSTRUCCION PUENTE VEHICULAR RUTA RD-SM-02 A BIFURCACION RN-08 (HACIA OCOS) -
BIFURCACION RD-SM-02 (HACIA TILAPA), OCOS, SAN MARCOS</t>
  </si>
  <si>
    <t>OCOS</t>
  </si>
  <si>
    <t>CONSTRUCCION PUENTE VEHICULAR COROZAL RUTA CA-9 NORTE, ESTACION 29.725, SAN
ANTONIO LA PAZ, EL PROGRESO</t>
  </si>
  <si>
    <t>CONSTRUCCION PASO A DESNIVEL SANTA LUCIA MILPAS ALTAS - SALIDA ANTIGUA GUATEMALA, SANTA LUCIA MILPAS ALTAS, SACATEPEQUEZ</t>
  </si>
  <si>
    <t>SANTA LUCIA MILPAS ALTAS</t>
  </si>
  <si>
    <t>CONSTRUCCION PASO A DESNIVEL CIUDAD SATELITE, ESTACION 19.000, MIXCO, GUATEMALA</t>
  </si>
  <si>
    <t>MIXCO</t>
  </si>
  <si>
    <t>REPOSICION CARRETERA RN-1, TRAMO: GODINEZ - SAN ANDRES SEMETABAJ - PANAJACHEL, SOLOLA</t>
  </si>
  <si>
    <t>0..13</t>
  </si>
  <si>
    <t>SAN ANDRES SEMETABAJ, PANAJACHEL</t>
  </si>
  <si>
    <t>REPOSICIÓN ESCUELA PRIMARIA OFICIAL URBANA MIXTA DR. FRANCISCO ASTURIAS, LA REFORMA, SAN MARCOS. CODIGO UDI: 12-21-0855-43</t>
  </si>
  <si>
    <t>POPTUN</t>
  </si>
  <si>
    <t>CONSTRUCCION EDIFICIO DELEGACIÓN SUBDEPARTAMENTAL DE SEGEPLAN, POPTUN, PETEN</t>
  </si>
  <si>
    <t>REPOSICION ESCUELA PRIMARIA OFICIAL RURAL MIXTA CASERIO EL SOCORRO, PALESTINA DE LOS ALTOS, QUETZALTENANGO. CÒDIGO UDI: 09-24-0733-43</t>
  </si>
  <si>
    <t>PALESTINA DE LOS ALTOS</t>
  </si>
  <si>
    <t>REPOSICION ESCUELA PRIMARIA OFICIAL RURAL MIXTA TECUN UMAN, ALDEA XEJUYUP, NAHUALA,
SOLOLA. CÓDIGO UDI.07-05-0136-43</t>
  </si>
  <si>
    <t xml:space="preserve">REPOSICION ESCUELA PRIMARIA OFICIAL RURAL MIXTA,CASERIO CHUISAJCAP, ALDEA TZUCUBAL,
NAHUALA, SOLOLA. CÓDIGO UDI. 07-05-0145-43 </t>
  </si>
  <si>
    <t>REPOSICION ESCUELA PRIMARIA OFICIAL RURAL MIXTA, ALDEA TZUCUBAL, SANTA CATARINA
IXTAHUACAN, SOLOLA. CODIGO UDI: 07-06-0214-43</t>
  </si>
  <si>
    <t>AMPLIACION ESCUELA PRIMARIA OFICIAL RURAL MIXTA, ALDEA LA UNIÓN, MALACATÁN, SAN
MARCOS. CÓDIGO UDI: 12-15-0684-43</t>
  </si>
  <si>
    <t>MALACATAN</t>
  </si>
  <si>
    <t xml:space="preserve">AMPLIACION INSTITUTO DIVERSIFICADO NACIONAL, ALDEA LAS BRISAS PETACALAPA, MALACATÁN, SAN MARCOS. CÓDIGO UDI: 12-15-0045-45 </t>
  </si>
  <si>
    <t>REPOSICIÓN ESCUELA PRIMARIA OFICIAL RURAL MIXTA ALDEA RANCHO BOJON EL QUETZAL SAN MARCOS CODIGO UDI: 12-20-0834-43</t>
  </si>
  <si>
    <t>CONSTRUCCION MURO DE CONTENCION ASENTAMIENTO 
LAS MARINAS ZONA 18 GUATEMALA GUATEMALA</t>
  </si>
  <si>
    <t>CONSTRUCCION MURO DE CONTENCION ASENTAMIENTO 
ANEXO SUR VILLA LOBOS II ZONA 12 VILLA NUEVA 
GUATEMALA</t>
  </si>
  <si>
    <t>CONSTRUCCION MURO DE CONTENCION ASENTAMIENTO 
COMUNIDAD ARZU ZONA 18 GUATEMALA GUATEMALA</t>
  </si>
  <si>
    <t>CONSTRUCCION MURO DE CONTENCION ASENTAMIENTO 
UNIDOS POR LA PAZ SECTOR 05 ZONA 12 VILLA NUEVA 
GUATEMALA</t>
  </si>
  <si>
    <t>CONSTRUCCION MURO DE CONTENCION ASENTAMIENTO 
10 DE MAYO ZONA 07 GUATEMALA GUATEMALA</t>
  </si>
  <si>
    <t>CONSTRUCCION MURO DE CONTENCION ASENTAMIENTO 
EL ESFUERZO COLONIA 4 DE FEBRERO ZONA 7 GUATEMALA 
GUATEMALA</t>
  </si>
  <si>
    <t>CONSTRUCCION MURO DE CONTENCION ASENTAMIENTO 
NUEVA JERUSALEN ZONA 18 GUATEMALA GUATEMALA</t>
  </si>
  <si>
    <t>CONSTRUCCION MURO DE CONTENCION ASENTAMIENTO 
TIERRA PROMETIDA EL PARAISO II ZONA 18 GUATEMALA 
GUATEMALA</t>
  </si>
  <si>
    <t>CONSTRUCCION MURO DE CONTENCION ASENTAMIENTO 
CANDELARIA, ZONA DIECIOCHO (18), GUATEMALA, 
GUATEMALA</t>
  </si>
  <si>
    <t>CONSTRUCCION MURO DE CONTENCION ASENTAMIENTO 
EL MIRADOR II ZONA SIETE GUATEMALA GUATEMALA</t>
  </si>
  <si>
    <t>CONSTRUCCION MURO DE CONTENCION ASENTAMIENTO 6 
DE AGOSTO ZONA 7 GUATEMALA GUATEMALA</t>
  </si>
  <si>
    <t>CONSTRUCCION MURO DE CONTENCION ASENTAMIENTO 
NUESTRO SENOR DE ESQUIPULAS ZONA 18 GUATEMALA 
GUATEMALA</t>
  </si>
  <si>
    <t>CONSTRUCCION MURO DE CONTENCION ASENTAMIENTO 
ANEXO CERRITO SECTOR 4 ZONA 7 GUATEMALA 
GUATEMALA</t>
  </si>
  <si>
    <t>CONSTRUCCION MURO DE CONTENCION ASENTAMIENTO 5 
DE NOVIEMBRE ZONA 18 GUATEMALA GUATEMALA</t>
  </si>
  <si>
    <t>CONSTRUCCION MURO DE CONTENCION ASENTAMIENTO 
VALLE DE NAZARETH EL ZARZAL ZONA 4 VILLA NUEVA 
GUATEMALA</t>
  </si>
  <si>
    <t>CONSTRUCCION MURO DE CONTENCION ASENTAMIENTO 
LUZ DE CRISTO VILLA LOBOS II ZONA 12 VILLA NUEVA 
GUATEMALA</t>
  </si>
  <si>
    <t>CONSTRUCCION MURO DE CONTENCION ASENTAMIENTO 
MARIA TERESA CABALLEROS ZONA 7 GUATEMALA 
GUATEMALA</t>
  </si>
  <si>
    <t>CONSTRUCCION MURO DE CONTENCION ASENTAMIENTO 
SAN JULIAN SECTOR 7 CHINAUTLA GUATEMALA</t>
  </si>
  <si>
    <t>CONSTRUCCION MURO DE CONTENCION ASENTAMIENTO 
VIDA NUEVA I TIERRA NUEVA II CHINAUTLA GUATEMALA</t>
  </si>
  <si>
    <t>CONSTRUCCION MURO DE CONTENCION ASENTAMIENTO 
LA INDEPENDENCIA VILLA LOBOS I VILLA NUEVA GUATEMALA</t>
  </si>
  <si>
    <t>CONSTRUCCION MURO DE CONTENCION ASENTAMIENTO 
VILLA LOBOS II ANEXO VILLA NUEVA GUATEMALA</t>
  </si>
  <si>
    <t>CONSTRUCCION MURO DE CONTENCION ASENTAMIENTO 
24 DE AGOSTO TIERRA NUEVA II CHINAUTLA GUATEMALA</t>
  </si>
  <si>
    <t>CONSTRUCCION MURO DE CONTENCION ASENTAMIENTO 
ISRAEL EL ZARZAL VILLA NUEVA GUATEMALA</t>
  </si>
  <si>
    <t>CONSTRUCCION MURO DE CONTENCION ASENTAMIENTO 
UNIDOS 8 DE MARZO VILLA NUEVA GUATEMALA</t>
  </si>
  <si>
    <t>CONSTRUCCION MURO DE CONTENCION ASENTAMIENTO 
LA UNION VILLA LOBOS I ZONA 12 VILLA NUEVA GUATEMALA</t>
  </si>
  <si>
    <t>CONSTRUCCION MURO DE CONTENCION ASENTAMIENTO 
LAS CHAMPAS ZONA 18 GUATEMALA GUATEMALA</t>
  </si>
  <si>
    <t>CONSTRUCCION MURO DE CONTENCION ASENTAMIENTO 
MARIO JULIO SALAZAR PLANTA BAJA ZONA 7 GUATEMALA 
GUATEMALA</t>
  </si>
  <si>
    <t>CONSTRUCCION MURO DE CONTENCION ASENTAMIENTO 
SECTOR LAS 40-S TIERRA NUEVA I CHINAUTLA GUATEMALA</t>
  </si>
  <si>
    <t>CONSTRUCCION MURO DE CONTENCION ASENTAMIENTO 
EL CERRITO SECTOR 5 6 Y 7 ZONA 18 GUATEMALA 
GUATEMALA</t>
  </si>
  <si>
    <t>CONSTRUCCION MURO DE CONTENCION ASENTAMIENTO 
GRANITO DE ARENA LA ESPERANZA VILLA NUEVA 
GUATEMALA</t>
  </si>
  <si>
    <t>CONSTRUCCION MURO DE CONTENCION ASENTAMIENTO 
LA BENDICION DE DIOS ALAMEDA NORTE ZONA 18 
GUATEMALA GUATEMALA</t>
  </si>
  <si>
    <t>CONSTRUCCION MURO DE CONTENCION ASENTAMIENTO 
CAMBIO 96 EL LIMON ZONA 18 GUATEMALA GUATEMALA</t>
  </si>
  <si>
    <t>VILLA NUEVA</t>
  </si>
  <si>
    <t>MEJORAMIENTO CARRETERA RD-GUT-07 KM 134 600 - KM 142 730 EL PROGRESO JUTIAPA</t>
  </si>
  <si>
    <t>% de Ejecución Física</t>
  </si>
  <si>
    <t>% de Ejecución Financiera</t>
  </si>
  <si>
    <t>URBANO COMAPA JUTIAPA</t>
  </si>
  <si>
    <t>CONSTRUCCION, AMPLIACION, REPOSICION Y MEJORAMIENTO DE CALLES</t>
  </si>
  <si>
    <t>MEJORAMIENTO CAMINO RURAL CR-HUE-48 TRAMO BIF
RD-HUE-12 - AGUA ZARCA HUEHUETENANGO</t>
  </si>
  <si>
    <t xml:space="preserve">VIGENTE </t>
  </si>
  <si>
    <t>CONSTRUCCION MURO DE CONTENCION ASENTAMIENTO
LOS PINOS ZONA DIECIOCHO GUATEMALA GUATEMALA</t>
  </si>
  <si>
    <t>CONSTRUCCION MURO DE CONTENCION ASENTAMIENTO
LA PAZ EL ZARZAL ZONA 4 VILLA NUEVA GUATEMALA</t>
  </si>
  <si>
    <t>CONSTRUCCION MURO DE CONTENCION ASENTAMIENTO
ANEXO EL MIRADOR ZONA 18 GUATEMALA GUATEMALA</t>
  </si>
  <si>
    <t>CONSTRUCCIÓN MURO DE CONTENCIÓN ASENTAMIENTO ANEXO LOMAS DE VILLA LOBOS II ZONA 12 VILLA NUEVA GUATEMALA</t>
  </si>
  <si>
    <t>CONSTRUCCION, AMPLIACION, REPOSICION Y MEJORAMIENTO DE CARRETERAS Y PUENTES</t>
  </si>
  <si>
    <t>REPOSICION PUENTE VEHICULAR INGRESO A EL JICARO EL
JICARO EL PROGRESO</t>
  </si>
  <si>
    <t>MEJORAMIENTO CALLE DEL CEMENTERIO GENERAL CASCO
URBANO COMAPA JUTIAPA</t>
  </si>
  <si>
    <t>MEJORAMIENTO CALLE S CASCO URBANO HOSPITAL
CABECERA MUNICIPAL SAN PEDRO NECTA
HUEHUETENANGO</t>
  </si>
  <si>
    <t>MEJORAMIENTO CALLE S 5 AV Y 3 CALLE ZONA 9 EL TEJAR 18
AV Y DIAGONAL 7 ZONA 5 NUEVO HOSPITAL REGIONAL
CHIMALTENANGO CHIMALTENANGO</t>
  </si>
  <si>
    <t>CONSTRUCCION DE ESTABLECIMIENTOS DE EDUCACIÓN DIVERSIFICADA</t>
  </si>
  <si>
    <t>CONSTRUCCION INSTITUTO DIVERSIFICADO MIXTO POR COOPERATIVA DE ENSEÑANZA ZONA 1 PLAYA GRANDE, IXCAN, QUICHE</t>
  </si>
  <si>
    <t>AMPLIACION ESCUELA PRIMARIA OFICIAL RURAL MIXTA, ALDEA TZUCUBAL, NAHUALA, SOLOLA</t>
  </si>
  <si>
    <t>AMPLIACIÓN DE ESCUELAS PRIMARIAS</t>
  </si>
  <si>
    <t>AMPLIACION ESCUELA PRIMARIA OFICIAL RURAL MIXTA CASERIO XIQUIX, NAHUALA, SOLOLA</t>
  </si>
  <si>
    <t>AMPLIACION ESCUELA PRIMARIA OFICIAL RURAL MIXTA CASERIO EL QUETZAL, ALDEA LA FUENTE, JALAPA, JALAPA</t>
  </si>
  <si>
    <t>AMPLIACION ESCUELA PRIMARIA OFICIAL RURAL MIXTA ALDEA TOJCHECHE, TACANA, SAN MARCOS</t>
  </si>
  <si>
    <t>AMPLIACION ESCUELA PRIMARIA OFICIAL RURAL MIXTA CASERIO EL ESFUERZO, LAS CRUCES, PETEN</t>
  </si>
  <si>
    <t>AMPLIACION ESCUELA PRIMARIA OFICIAL URBANA DE NIÑAS, MIGUEL GARCIA GRANADOS, 4A. CALLE AVENIDA COATEPEQUE ESQUINA, CHAMPERICO, RETALHULEU</t>
  </si>
  <si>
    <t>AMPLIACION ESCUELA PRIMARIA OFICIAL URBANA MIXTA ELVIA MARINA TELLEZ LIMA, BARRIO SANTA TERESA, NUEVA CONCEPCION, ESCUINTLA</t>
  </si>
  <si>
    <t>CONSTRUCCION OBRAS DE PROTECCION Y O
ESTABILIZACION COSTERA EN LA BOCABARRA DEL JIOTE
ALDEA LAS LISAS CHIQUIMULILLA SANTA ROSA</t>
  </si>
  <si>
    <t>CONSTRUCCION, AMPLIACION, REPOSICION Y MEJORAMIENTO DE INFRAESTRUCTURA DE LA DEFENSA</t>
  </si>
  <si>
    <t>CONSTRUCCION EDIFICIO APOSTADERO NAVAL EL
PESCADOR ALDEA LAS MORENAS RETALHULEU
RETALHULEU</t>
  </si>
  <si>
    <t>MEJORAMIENTO CAMINO RURAL ALDEA SANTA BARBARA
ALDEA EL ZAPOTE SANTA MARIA IXHUATAN Y BIF ALDEA SAN
JOSE EL COYOLITO SAN JUAN TECUACO SANTA ROSA</t>
  </si>
  <si>
    <t>MEJORAMIENTO CALLE CEMENTERIO GENERAL
INTERSECCION KM 294 525 RN 12 NORTE IXCHIGUAN SAN
MARCOS</t>
  </si>
  <si>
    <t>MEJORAMIENTO CAMINO RURAL CR-TOT 44 TRAMO: CHAQUIRAL - XESACMALJA, LONGITUD APROXIMADA 1.7 KM</t>
  </si>
  <si>
    <t>MEJORAMIENTO CAMINO RURAL CR-TOT-45 TRAMO: LIMITE XEXACMALJA - CHUANOJ - CHUANOJ, LONGITUD APROXIMADA 1.7 KM</t>
  </si>
  <si>
    <t>MEJORAMIENTO CAMINO RURAL CR-TOT-46 TRAMO: CA-01 OCCIDENTE, ESTACION 185+300 - PAXTOCA, LONGITUD APROXIMADA 1.2 KM</t>
  </si>
  <si>
    <t>MEJORAMIENTO CAMINO RURAL CR-TOT-47 TRAMO: PANQUIX - RANCHO DE TEJA, LONGITUD APROXIMADA 3.3 KM</t>
  </si>
  <si>
    <t>AMPLIACION CARRETERA A CUATRO CARRILES RUTA CA-9 NORTE, TRAMO: KM 291.320 - KM 294.380 (20 CALLE), PUERTO BARRIOS, IZABAL</t>
  </si>
  <si>
    <t>CONSTRUCCION CAMINO RURAL TRAMO: LOS PAJALES - CHIBAQUITO - CHITOMAX, LONGITUD APROXIMADA DE 17.5 KILÓMETROS, MUNICIPIO DE CUBULCO, DEPARTAMENTO</t>
  </si>
  <si>
    <t>DE BAJA VERAPAZ.</t>
  </si>
  <si>
    <t>CONSTRUCCION CARRETERA LIBRAMIENTO CABECERA DEPARTAMENTAL DE CHIMALTENANGO, RUTA CA-1 OCCIDENTE, TRAMO: KM 48 CA-01 OCC. (SAN MIGUEL MORAZAN) -</t>
  </si>
  <si>
    <t>KM 62 CA-01 OCC</t>
  </si>
  <si>
    <t>CONSTRUCCION CARRETERA TRAMO: RUTA SRO - 5, CA-2 ORIENTE TAXISCO - ALDEA LA AVELLANA</t>
  </si>
  <si>
    <t>CONSTRUCCION CARRETERA SRO-15, TRAMO: ALDEA ESPITIA REAL-ALDEA ESTANZUELA, NUEVA SANTA ROSA, SANTA ROSA.</t>
  </si>
  <si>
    <t>CONSTRUCCION PUENTE VEHICULAR EL ARENAL, MOYUTA, JUTIAPA</t>
  </si>
  <si>
    <t>CONSTRUCCION PUENTE VEHICULAR RIO BLANCO RUTA RN-7W KM 278.28, CUNEN, QUICHE</t>
  </si>
  <si>
    <t>CONSTRUCCION PUENTE VEHICULAR JUPILINGO RUTA CA-11 KM 205.5, CAMOTAN, CHIQUIMULA</t>
  </si>
  <si>
    <t>CONSTRUCCION PUENTE VEHICULAR LA ANUNCIACION RUTA CR-CHI-20 KM 207.00, JOCOTAN, CHIQUIMULA</t>
  </si>
  <si>
    <t>MEJORAMIENTO CARRETERA TRAMOS: CA-9 SUR GUATEMALA - PALIN - ESCUINTLA, CA-9 SUR A - ANTIGUA GUATEMALA Y ESCUINTLA - SANTA LUCIA COTZUMALGUAPA,</t>
  </si>
  <si>
    <t>MEJORAMIENTO CARRETERA RN7E TRAMO I: SAN JULIAN-TAMAHU-TUCURU-PUENTE CHASCO (PAVIMENTACION)</t>
  </si>
  <si>
    <t>MEJORAMIENTO CARRETERA RN7E TRAMO III: PANZOS-PUENTE CAHABONCITO-EL ESTOR (PAVIMENTACION)</t>
  </si>
  <si>
    <t>MEJORAMIENTO CARRETERA RUTA NACIONAL 13 TRAMO: ALDEA BILOMA - ALDEA CABALLO BLANCO</t>
  </si>
  <si>
    <t>MEJORAMIENTO CARRETERA RUTA CA-13, TRAMO: LA RUIDOSA - RÍO DULCE</t>
  </si>
  <si>
    <t>MEJORAMIENTO CARRETERA RUTA RD-QUI-36, TRAMO: BIF RN-7W, USPANTÁN - BIF RD-QUI-5, SAN ANDRES SAJCABAJA, QUICHE</t>
  </si>
  <si>
    <t>MEJORAMIENTO CARRETERA TRAMO: CA 1 ORIENTE, DESVIO A PUEBLO NUEVO VIÑAS - BARBERENA (REHABILITACION</t>
  </si>
  <si>
    <t>MEJORAMIENTO CARRETERA RD SCH - 14, TRAMO: ALDEA PANABAJ (RD SOL-04)- CHICACAO (PAVIMENTACION)</t>
  </si>
  <si>
    <t>MEJORAMIENTO CARRETERA RD SCH 7, TRAMO I: KM 169+018 CA-2 OCC.(CUYOTENANGO) - KM 196+000 (SAN JOSE LA MAQUINA), LONGITUD APROXIMADA 27.0 KMS.</t>
  </si>
  <si>
    <t>MEJORAMIENTO CARRETERA RD SCH 7, TRAMO II: KM 196+000 (SAN JOSE LA MAQUINA) - KM 227+653 (EL TULATE), LONGITUD APROXIMADA 32.0 KMS</t>
  </si>
  <si>
    <t>MEJORAMIENTO CARRETERA TRAMO: ALDEA CHINCHILA - SAN LUIS, PETEN</t>
  </si>
  <si>
    <t>REPOSICION CARRETERA CA-12, TRAMO: KM 212+200 - FRONTERA LA ERMITA (KM 227+404), CHIQUIMULA</t>
  </si>
  <si>
    <t>REPOSICION CARRETERA RN - 16, TRAMO: CA-1 OR. (KM 70) EL BOQUERON - CHIQUIMULILLA, SANTA ROSA</t>
  </si>
  <si>
    <t>REPOSICION CARRETERA RN-1 TRAMO: CA-1 OCC. (KM 185), CUATRO CAMINOS - TOTONICAPAN, TOTONICAPAN</t>
  </si>
  <si>
    <t>REPOSICION CARRETERA RN-1, TRAMO: CA-1 OCC (KM 68.5) - PATZICIA - PATZUN, CHIMALTENANGO</t>
  </si>
  <si>
    <t>REPOSICION CARRETERA CITO-180, TRAMO: CA-2 OCC. (KM 178+000), RETALHULEU - CRUCE A ZUNIL (KM 213+000), QUETZALTENANGO</t>
  </si>
  <si>
    <t>REPOSICION CARRETERA RN-9S, TRAMO: QUETZALTENANGO - ZUNIL - CRUCE CITO-180 (KM 213+000), QUETZALTENANGO</t>
  </si>
  <si>
    <t>REPOSICION CARRETERA RN-12N, TRAMO: SAN MARCOS - EL MONUMENTO, SAN MARCOS</t>
  </si>
  <si>
    <t>REPOSICION CARRETERA RN-12N, TRAMO: EL MONUMENTO - SAN SEBASTIAN, SAN MARCOS</t>
  </si>
  <si>
    <t>REPOSICION CARRETERA RN-14, TRAMO: CA-1 OCC. CHIMALTENANGO (KM 52+700) - PARRAMOS (KM 59+700), CHIMALTENANGO</t>
  </si>
  <si>
    <t>REPOSICION CARRETERA CA-9N TRAMO: KM 292+000 - 22 CALLE, PUERTO BARRIOS, Y CA-9N A, TRAMO: KM (292+000) - PUERTO SANTO TOMAS DE CASTILLA, IZABAL</t>
  </si>
  <si>
    <t>REPOSICION CARRETERA CA-11, TRAMO: JOCOTAN (KM 203+100) - EL FLORIDO (FRONTERA CON HONDURAS), CHIQUIMULA</t>
  </si>
  <si>
    <t>REPOSICION CARRETERA RN-13, TRAMO: EL TUMBADOR - BIFURCACION RN-1 (EL RODEO), SAN MARCOS</t>
  </si>
  <si>
    <t>REPOSICION CARRETERA RN-19, TRAMO: JALAPA - MONJAS, JALAPA</t>
  </si>
  <si>
    <t>REPOSICION CARRETERA RN-19, TRAMO: MONJAS, JALAPA - EL PROGRESO, JUTIAPA</t>
  </si>
  <si>
    <t>REPOSICION CARRETERA RN-12N, TRAMO: SAN SEBASTIAN - IXCHIGUAN, SAN MARCOS</t>
  </si>
  <si>
    <t>REPOSICION CARRETERA CA-09 SUR TRAMO: PALIN - ESCUINTLA, ESCUINTLA</t>
  </si>
  <si>
    <t>REPOSICION CARRETERA RUTA CA-10 TRAMO: QUEZALTEPEQUE - FRONTERA AGUA CALIENTE, CHIQUIMULA</t>
  </si>
  <si>
    <t>REPOSICION CARRETERA RN-1, TRAMO: PATZUN, CHIMALTENANGO - GODINEZ, SOLOLA</t>
  </si>
  <si>
    <t>REPOSICION CARRETERA CA-01 OCC. TRAMO: TREBOL - 39 AVENIDA CALZADA ROOSEVELT, GUATEMALA</t>
  </si>
  <si>
    <t>REPOSICION CARRETERA CA-01 OCC. TRAMO: POLOGUA (KM 205+000), TOTONICAPAN - CHIQUIBAL (KM 232+000), QUETZALTENANGO</t>
  </si>
  <si>
    <t>REPOSICION CARRETERA RN-11 TRAMO: BIFURCACIÓN CA-02 OCCIDENTE (COCALES), SUCHITEPEQUEZ - SAN LUCAS TOLIMAN, SOLOLA</t>
  </si>
  <si>
    <t>REPOSICION CARRETERA CA-01 OR. TRAMO: OBELISCO - TREBOL VISTA HERMOSA, GUATEMALA</t>
  </si>
  <si>
    <t>REPOSICION CARRETERA CA-02 OCC. TRAMO: KM 144 (PUESTO DE CUARENTENA), SUCHITEPEQUEZ - KM 178 (INICIO PUENTE CASTILLO ARMAS), RETALHULEU</t>
  </si>
  <si>
    <t>REPOSICION CARRETERA CA-02 OCC. TRAMO: KM 178 (INICIO PUENTE CASTILLO ARMAS) - KM 198, RETALHULEU</t>
  </si>
  <si>
    <t>REPOSICION CARRETERA CA-02 OCC. TRAMO: KM 211+500, QUETZALTENANGO - KM 250+500, TECUN UMAN, SAN MARCOS</t>
  </si>
  <si>
    <t>REPOSICION CARRETERA RN-14, TRAMO: EST 92+100 A 96+000, ALOTENANGO, SACATEPEQUEZ Y ESCUINTLA</t>
  </si>
  <si>
    <t>REPOSICION CARRETERA RUTA CA-09-SUR, TRAMO: 35 CALLE CALZADA AGUILAR BATRES - KM. 11.80 (INICIO CONCRETO HIDRÁULICO), VILLA NUEVA</t>
  </si>
  <si>
    <t>REPOSICION CARRETERA RUTA CA-09 NORTE, TRAMO: BIFURCACIÓN RD-ZAC-05, DESVIO GUALAN - JUAN DE PAZ, ZACAPA</t>
  </si>
  <si>
    <t>REPOSICION CARRETERA RUTA CA-09 NORTE, TRAMO: BIFURCACIÓN RD-ZAC-11, TECULUTAN - BIFURCACIÓN RN-20, SANTA CRUZ, ZACAPA</t>
  </si>
  <si>
    <t>REPOSICION CARRETERA RUTA RN-09 NORTE, TRAMO: OLINTEPEQUE - SAN CARLOS SIJA, QUETZALTENANGO</t>
  </si>
  <si>
    <t>REPOSICION CARRETERA RUTA RN-05, TRAMO: SAN PEDRO CARCHÁ - BIFURCACIÓN CR-AV-07, ALTA VERAPAZ</t>
  </si>
  <si>
    <t>REPOSICION CARRETERA RUTA RN-05, TRAMO: BIFURCACIÓN CR-AV-07 - BIFURCACIÓN RD-AV-06, PAJAL, ALTA VERAPAZ</t>
  </si>
  <si>
    <t>REPOSICION CARRETERA RUTA CA-02 OCCIDENTE, TRAMO: KM. 198, RETALHULEU - KM. 211+500, QUETZALTENANGO</t>
  </si>
  <si>
    <t>REPOSICION CARRETERA CA-02 OR. TRAMO: BIFURCACION RN-16, CHIQUIMULILLA, SANTA ROSA - BIFURCACION RD-JUT-07, PASACO, JUTIAPA</t>
  </si>
  <si>
    <t>REPOSICION CARRETERA CA-02 OR. TRAMO: BIFURCACION RD-JUT-07, PASACO, JUTIAPA - ENTRADA AL PUENTE MANUEL JOSE ARCE, MOYUTA, JUTIAPA</t>
  </si>
  <si>
    <t>REPOSICION CARRETERA RUTA CA-02 OCCIDENTE, TRAMO: KM. 95+000, SANTA LUCIA COTZUMALGUAPA, ESCUINTLA - KM. 110+000, PATULUL, SUCHITEPÉQUEZ</t>
  </si>
  <si>
    <t>REPOSICION CARRETERA RD GUA-10 TRAMO: CA-1 OR. (KM 25+610) - SANTA ELENA BARILLAS, GUATEMALA</t>
  </si>
  <si>
    <t>REPOSICION CARRETERA TRAMO: ALDEA CHIQUIRINES - ALDEA LA BLANCA, SAN MARCOS</t>
  </si>
  <si>
    <t>REPOSICION CARRETERA RD-SRO-15, TRAMO: CA-1 OR. (KM 76) - SANTA MARIA IXHUATAN, SANTA ROSA</t>
  </si>
  <si>
    <t>REPOSICION CARRETERA RD CHM-5, TRAMO: PATZICIA (KM 65+200) - ACATENANGO (KM 82+773), CHIMALTENANGO</t>
  </si>
  <si>
    <t>REPOSICION CARRETERA RD ESC-9 TRAMO: CA-2 OR.(KM 72+500) - GUANAGAZAPA (KM 81+100), ESCUINTLA</t>
  </si>
  <si>
    <t>REPOSICION CARRETERA RD SCH-6, TRAMO: SAN ANTONIO SUCHITEPEQUEZ - SAN MIGUEL PANAN, SUCHITEPEQUEZ</t>
  </si>
  <si>
    <t>REPOSICION CARRETERA RD-QUE-4, TRAMO: CA-2 OCC. (206+200)-ALDEA SAN MIGUELITO, GENOVA, QUETZALTENANGO</t>
  </si>
  <si>
    <t>REPOSICION CARRETERA RD-SCH-14, TRAMO: CA-2 OCC. (KM 136) - CHICACAO, SUCHITEPEQUEZ.</t>
  </si>
  <si>
    <t>REPOSICION CARRETERA RD-ESC-27, TRAMO: IPALA - EL SEMILLERO, ESCUINTLA</t>
  </si>
  <si>
    <t>REPOSICION CARRETERA RD-JUT-2, TRAMO: CA-1 OR (KM 124) - LAS ANONAS, JUTIAPA</t>
  </si>
  <si>
    <t>REPOSICION CARRETERA RD-AV-9, TRAMO: COBAN - FINCA CHITOC, ALTA VERAPAZ</t>
  </si>
  <si>
    <t>REPOSICION CARRETERA RD-IZB-4, TRAMO: CA-9 N (KM 220), TRINCHERAS - MARISCOS - PLAYA DORADA, IZABAL</t>
  </si>
  <si>
    <t>REPOSICION CARRETERA RD-CHM-3, TRAMO: SANTA APOLONIA - SAN JOSE POAQUIL, CHIMALTENANGO</t>
  </si>
  <si>
    <t>REPOSICION CARRETERA RD GUA - 12 TRAMO: ALDEA CARRIZAL, SAN RAYMUNDO - ALDEA VUELTA GRANDE, CHUARRANCHO GUATEMALA.</t>
  </si>
  <si>
    <t>REPOSICION CARRETERA RD-QUE-15, TRAMO: SIBILIA - HUITAN, QUETZALTENANGO</t>
  </si>
  <si>
    <t>REPOSICION CARRETERA RD-ESC-2, TRAMO: BIFURCACION LIBRAMIENTO SIQUINALA - LA GOMERA, ESCUINTLA</t>
  </si>
  <si>
    <t>REPOSICION CARRETERA RD HUE 12, TRAMO: BIF CA-1 OCC - CAMOJA - DESVIO A SANTA ANA HUISTA, HUEHUETENANGO</t>
  </si>
  <si>
    <t>REPOSICION CARRETERA RD GUA-01, TRAMO: 11 CALLE AV. HINCAPIE - INTERSECCION 1A CALLE BOCA DEL MONTE, GUATEMALA</t>
  </si>
  <si>
    <t>REPOSICION CARRETERA RD JUT 04, TRAMO: SANTA CATARINA MITA - HORCONES - EL PROGRESO, JUTIAPA</t>
  </si>
  <si>
    <t>REPOSICION CARRETERA RUTA RD-JUT-17, TRAMO: BIFURCACION CA-02-ORIENTE - PASACO, JUTIAPA</t>
  </si>
  <si>
    <t>REPOSICION CARRETERA RUTA RD-ESC-02, TRAMO: LA GOMERA - SIPACATE, ESCUINTLA</t>
  </si>
  <si>
    <t>REPOSICION CARRETERA RUTA RD-QUE-15 TRAMO: CAJOLA - SIBILIA, QUETZALTENANGO</t>
  </si>
  <si>
    <t>REPOSICION CARRETERA RUTA RD-QUE-16, TRAMO: PALESTINA DE LOS ALTOS - BIFURCACION RD-QUE-15, SIBILIA, QUETZALTENANGO</t>
  </si>
  <si>
    <t>REPOSICION CARRETERA RUTA RD-JUT-05, TRAMO: BIFURCACION RN-23, LA CEIBITA - ATESCATEMPA - SAN CRISTOBAL, JUTIAPA</t>
  </si>
  <si>
    <t>REPOSICION CARRETERA RUTA RD-REU-06, TRAMO: BIFURCACIÓN CA-02 OCCIDENTE (4 CAMINOS) - FINCA LA HELVETIA, NUEVO SAN CARLOS, RETALHULEU</t>
  </si>
  <si>
    <t>REPOSICION CARRETERA RUTA RD-PRO-16, TRAMO BIFURCACIÓN RN-19, SANARATE - CA-09 NORTE, SANARATE, EL PROGRESO</t>
  </si>
  <si>
    <t>REPOSICION CARRETERA RUTA RD-QUE-06, TRAMO: BIFURCACIÓN RN-09-NORTE - SAN FRANCISCO LA UNIÓN, QUETZALTENANGO</t>
  </si>
  <si>
    <t>REPOSICION CARRETERA RUTA RD-SRO-03, TRAMO BIFURCACIÓN CA-01 ORIENTE, BARBERENA - DESVIO RD-SRO-13, AMBERES, SANTA ROSA</t>
  </si>
  <si>
    <t>REPOSICION CARRETERA RUTA RD-GUA-22, TRAMO: LAS TAPIAS - SAN PEDRO AYAMPUC, GUATEMALA</t>
  </si>
  <si>
    <t>REPOSICION CARRETERA RUTA RD-TOT-21, TRAMO: BIFURCACIÓN CA-01 OCCIDENTE, TOTONICAPÁN - SAN CARLOS</t>
  </si>
  <si>
    <t>REPOSICION CARRETERA RUTA RD-GUA-27, TRAMO: BIFURCACION RD-GUA-10, CAPULÍN - BIFURCACIÓN RD-GUA-01, VILLA CANALES.</t>
  </si>
  <si>
    <t>REPOSICION CARRETERA RUTA RD-REU-13, TRAMO: BIFURCACION CA-02 OCC. - TAKALIK ABAJ, RETALHULEU</t>
  </si>
  <si>
    <t>CONSTRUCCION PUENTE VEHICULAR SWITCH RUTA RD-IZB-25 KM 258.8, MORALES, IZABAL</t>
  </si>
  <si>
    <t>CONSTRUCCION PUENTE VEHICULAR SALQUIL RUTA RD-QUI-27 KM 268, NEBAJ, QUICHE</t>
  </si>
  <si>
    <t>CONSTRUCCION PUENTE VEHICULAR COROZAL RUTA CA-9 NORTE, ESTACION 29 725 SAN ANTONIO LA PAZ, EL PROGRESO</t>
  </si>
  <si>
    <t>CONSTRUCCION PUENTE VEHICULAR RUTA RD-SM-02 A BIFURCACION RN-08 (HACIA OCOS) - BIFURCACION RD-SM-02 (HACIA TILAPA), OCOS, SAN MARCOS</t>
  </si>
  <si>
    <t>CONSTRUCCION PUENTE VEHICULAR NAHUALATE (PARALELO), RUTA CA-02 OCCIDENTE, EST. 136 400, CHICACAO, SUCHITEPEQUEZ</t>
  </si>
  <si>
    <t>MEJORAMIENTO CAMINO RURAL RUTA CR-TOT-34, TRAMO: ALDEA CALEL, SAN CARLOS SIJA, QUETZALTENANGO - BIF. CA-01 OCCIDENTE, ALDEA POLOGUA,
MOMOSTENANGO, TOTONICAPAN</t>
  </si>
  <si>
    <t>MEJORAMIENTO CAMINO RURAL CEMENTERIO ALDEA CHOAPEQUEZ - CABECERA MUNICIPAL, IXCHIGUAN, SAN MARCOS</t>
  </si>
  <si>
    <t>CONSTRUCCION PASO A DESNIVEL 46 CALLE, CALZADA RAUL AGUILAR BATRES, ENTRADA COLONIA MONTE MARIA ZONA 12, VILLA NUEVA, GUATEMALA</t>
  </si>
  <si>
    <t>MEJORAMIENTO CALLE INTERSECCION CA-01 OCCIDENTE KM. 71.00 - SECTOR CHUAQ UENUM, PATZICIA, CHIMALTENANGO</t>
  </si>
  <si>
    <t>MEJORAMIENTO CALLE INTERSECCION AVENIDA REFORMA INGRESO NORTE - SECTOR ZARAHEMLA ZONA 1, PATZICIA, CHIMALTENANGO</t>
  </si>
  <si>
    <t>MEJORAMIENTO CALLE DEL CEMENTERIO GENERAL, CASCO URBANO, COMAPA, JUTIAPA</t>
  </si>
  <si>
    <t>MEJORAMIENTO CALLE CEMENTERIO GENERAL - INTERSECCION KM. 294.525 RN-12-NORTE, IXCHIGUAN, SAN MARCOS</t>
  </si>
  <si>
    <t>MEJORAMIENTO CALLE (S) CASCO URBANO - HOSPITAL CABECERA MUNICIPAL, SAN PEDRO NECTA, HUEHUETENANGO</t>
  </si>
  <si>
    <t>MEJORAMIENTO CALLE (S) 5 AV. Y 3 CALLE ZONA 9 EL TEJAR, 18 AV. Y DIAGONAL 7 ZONA 5 - NUEVO HOSPITAL REGIONAL, CHIMALTENANGO, CHIMALTENANGO</t>
  </si>
  <si>
    <t>MEJORAMIENTO ESCUELA PRIMARIA EOUM JM TIPO FEDERACIÓN JOSÉ BENÍTEZ GÓMEZ, FLORES, PETÉN</t>
  </si>
  <si>
    <t>MEJORAMIENTO ESCUELA PRIMARIA EOUM TIPO FEDERACIÓN, GUASTATOYA, EL PROGRESO</t>
  </si>
  <si>
    <t>MEJORAMIENTO ESCUELA PRIMARIA EOUM TIPO FEDERACIÓN, LIC. JUAN JOSÉ OROZCO POSADAS, ASUNCIÓN MITA, JUTIAPA</t>
  </si>
  <si>
    <t>MEJORAMIENTO ESCUELA PRIMARIA EOUM TIPO FEDERACIÓN, MIGUEL HIDALGO Y COSTILLA, CHIMALTENANGO, CHIMALTENANGO</t>
  </si>
  <si>
    <t>MEJORAMIENTO ESCUELA PRIMARIA EOUM TIPO FEDERACIÓN, SALOMÓN CARRILLO RAMÍREZ, JUTIAPA, JUTIAPA</t>
  </si>
  <si>
    <t>MEJORAMIENTO ESCUELA PRIMARIA EOUM TIPO FEDERACION JOSE VITELIO RALON, SOLOLA, SOLOLA</t>
  </si>
  <si>
    <t>MEJORAMIENTO ESCUELA PRIMARIA EOUV NO. 3 DELFINO AGUILAR, SAN MARCOS, SAN MARCOS</t>
  </si>
  <si>
    <t>MEJORAMIENTO ESCUELA PRIMARIA EOUM TIPO FEDERACIÓN NO.1, PALENCIA, GUATEMALA</t>
  </si>
  <si>
    <t>MEJORAMIENTO ESCUELA PRIMARIA EOUM TIPO FEDERACIÓN JOSÉ DE SAN MARTÍN, MIXCO, GUATEMALA</t>
  </si>
  <si>
    <t>MEJORAMIENTO ESCUELA PRIMARIA EOUM TIPO FEDERACIÓN NO.2 17 DE ABRIL DE 1763 VILLA NUEVA, GUATEMALA</t>
  </si>
  <si>
    <t>MEJORAMIENTO ESCUELA PRIMARIA EOUM TIPO FEDERACIÓN NO.4 FRANCISCO JAVIER ARANA, VILLA CANALES, GUATEMALA</t>
  </si>
  <si>
    <t>MEJORAMIENTO ESCUELA PRIMARIA EOUV TIPO FEDERACIÓN JOSÉ JOAQUÍN PALMA, CIUDAD CAPITAL ZONA 12, GUATEMALA</t>
  </si>
  <si>
    <t>MEJORAMIENTO ESCUELA PRIMARIA OFICIAL RURAL MIXTA, ALDEA LA FAJA, CHIQUIMULILLA, SANTA ROSA.</t>
  </si>
  <si>
    <t>REPOSICION ESCUELA PRIMARIA OFICIAL RURAL MIXTA, CASERIO BUENA VISTA, ALDEA EL MAZANILLO, CHIANTLA, HUEHUETENANGO. CÓDIGO UDI: 13-02-0121-43</t>
  </si>
  <si>
    <t>REPOSICION ESCUELA PRIMARIA OFICIAL RURAL MIXTA MIGUEL ANGEL GORDILLO GUILLEN, CANTON CENTRAL, SAN ANTONIO HUISTA, HUEHUETENANGO. CÓDIGO UDI:13-24-
1063-43</t>
  </si>
  <si>
    <t>REPOSICION ESCUELA PRIMARIA OFICIAL RURAL MIXTA, CASERÍO XOLCAJA, NAHUALÁ, SOLOLÁ. CÓDIGO UDI: 07-05-0153-43</t>
  </si>
  <si>
    <t>REPOSICION ESCUELA PRIMARIA OFICIAL RURAL MIXTA REPUBLICA DE ESTADOS UNIDOS DEL NORTE, ALDEA SAN FRANCISCO, EL RODEO, SAN MARCOS. CODIGO UDI: 12-14-
0637-43</t>
  </si>
  <si>
    <t>REPOSICION ESCUELA PRIMARIA OFICIAL URBANA MIXTA DR. EPAMINONDAS QUINTANA, CANTÓN SAN SEBASTIAN, JACALTENANGO, HUEHUETENANGO. CODIGO UDI: 13-07-
0409-43</t>
  </si>
  <si>
    <t>REPOSICION ESCUELA PRIMARIA OFICIAL RURAL MIXTA ALDEA BOJONAL, SAN MARCOS, SAN MARCOS. UDI: 12-01-0022-43</t>
  </si>
  <si>
    <t>CONSTRUCCION INSTITUTO BASICO ALDEA VICENTE BUENABAJ, MOMOSTENANGO, TOTONICAPAN CÓDIGOS 08-05-0121-45</t>
  </si>
  <si>
    <t>CONSTRUCCION INSTITUTO BASICO PLAN ESPECIFICO (DESARRAIGADOS) E INSTITUTO DIVERSIFICADO, MICROPARCELAMIENTO EL NARANJO, SANTA LUCIA</t>
  </si>
  <si>
    <t>COTZUMALGUAPA,ESCUINTLA</t>
  </si>
  <si>
    <t>MEJORAMIENTO INSTITUTO BASICO POR COOPERATIVA DE ENSEÑANZA LIC. CARLOS ABILIO GIRON NORIEGA, ZARAGOZA, CHIMALTENANGO</t>
  </si>
  <si>
    <t>MEJORAMIENTO INSTITUTO BASICO NACIONAL DE EDUCACIÓN -INEB- MARIA JOSEFA ROSADO LARA, 5TA. CALLE 5-251 CALZADA 15 DE SEP. ZONA 1 SANTA LUCIA
COTZUMALGUAPA, ESCUINTLA</t>
  </si>
  <si>
    <t>REPOSICION INSTITUTO BASICO NACIONAL INEB JUSTO RUFINO BARRIOS ALDEA CAXAQUE, SAN MARCOS, SAN MARCOS. CÓDIGO UDI 12-01-0042-45</t>
  </si>
  <si>
    <t>MEJORAMIENTO CENTRO DE SALUD DE SAN CRISTOBAL TOTONICAPAN, TOTONICAPAN</t>
  </si>
  <si>
    <t>AMPLIACION INSTITUTO DIVERSIFICADO ESCUELA NACIONAL DE CIENCIAS COMERCIALES, COATEPEQUE, QUETZALTENANGO</t>
  </si>
  <si>
    <t>MEJORAMIENTO INSTITUTO DIVERSIFICADO TECNICO INDUSTRIAL GEORG KERSCHENSTEINER, AVENIDA LA LIBERTAD FINAL ZONA 1 MAZATENANGO, SUCHITEPEQUEZ CODIGO UDI:</t>
  </si>
  <si>
    <t>10-01-0318-46</t>
  </si>
  <si>
    <t>CONSTRUCCION MURO DE CONTENCION ASENTAMIENTO LOS EUCALIPTOS, AMPARO II, ZONA 7, GUATEMALA, GUATEMALA</t>
  </si>
  <si>
    <t>CONSTRUCCION MURO DE CONTENCION ASENTAMIENTO EL PARQUESITO, PARAISO I, ZONA 18, GUATEMALA, GUATEMALA</t>
  </si>
  <si>
    <t>CONSTRUCCION MURO DE CONTENCION ASENTAMIENTO JESUS RESUCITADO, AMPARO I, ZONA 7, GUATEMALA, GUATEMALA</t>
  </si>
  <si>
    <t>CONSTRUCCION ESCUELA BICENTENARIO LA LIBERTAD
PETEN</t>
  </si>
  <si>
    <t>CONSTRUCCION MURO DE CONTENCION ASENTAMIENTO
LAS CHAMPAS ZONA DIECIOCHO GUATEMALA GUATEMALA</t>
  </si>
  <si>
    <t>CONSTRUCCION MURO DE CONTENCION ASENTAMIENTO
JIREH AMPARO ZONA 7 GUATEMALA GUATEMALA</t>
  </si>
  <si>
    <t>CONSTRUCCION MURO DE CONTENCION ASENTAMIENTO
LA BENDICION DE DIOS ZONA 18 GUATEMALA GUATEMALA</t>
  </si>
  <si>
    <t>EJORAMIENTO CARRETERA RUTA RD-TOT-26 TRAMO: BIFURCACION RN-09 N, CUMBRE DE OLINTEPEQUE, QUETZALTENANGO - PARAJE POCOMON, SAN ANDRES XECUL, TOTONICAPAN</t>
  </si>
  <si>
    <t xml:space="preserve">CONSTRUCCION, AMPLIACION, REPOSICION Y MEJORAMIENTO DE CARRETERAS Y PUENTES </t>
  </si>
  <si>
    <t>REPOSICION CARRETERA RUTA CA-08, TRAMO: ORATORIO, SANTA ROSA - JALPATAGUA, JUTIAPA</t>
  </si>
  <si>
    <t>REPOSICION CARRETERA RUTA RN-09N, TRAMO: CASERÍO CUL CHEMAL - SAN JUAN IXCOY, SAN PEDRO SOLOMA, HUEHUETENANGO</t>
  </si>
  <si>
    <t>REPOSICION CARRETERA RUTA RN-5, TRAMO: GRANADOS - EL CHOL, BAJA VERAPAZ</t>
  </si>
  <si>
    <t>REPOSICION CARRETERA RUTA CA-01 OCC. TRAMO: CHIQUIBAL (KM 232 000), QUETZALTENANGO - BIFURCACION RN-09N, HUEHUETENANGO, HUEHUETENANGO</t>
  </si>
  <si>
    <t>REPOSICION CARRETERA RUTA RRD SCH-6, TRAMO: SAN MIGUEL PANAN - CHICACAO, SUCHITEPEQUEZ</t>
  </si>
  <si>
    <t> REPOSICION CARRETERA RUTA RD IZB-04, TRAMO: BIFURCACION CA 09 NORTE, TRINCHERAS - MARISCOS - PLAYA DORADA LOS AMATES, IZABAL</t>
  </si>
  <si>
    <t>REPOSICION CARRETERA RUTA RD-SOL-06, TRAMO: SANTA CATARINA PALOPO - SAN ANTONIO PALOPO, SOLOLA</t>
  </si>
  <si>
    <t>REPOSICION CARRETERA CA-1 ORIENTE, TRAMO: TERCERA BRIGADA MILITAR DE INFANTERIA, JUTIAPA - JUTIAPA, JUTIAPA</t>
  </si>
  <si>
    <t>REPOSICION CARRETERA RUTA RD-GUA-17, TRAMO: PALENCIA, GUATEMALA, - SANSUR, PALENCIA, GUATEMALA</t>
  </si>
  <si>
    <t>REPOSICION CARRETERA RUTA CA-01 ORIENTE, TRAMO: BARBERENA - CUILAPA, SANTA ROSA</t>
  </si>
  <si>
    <t>MEJORAMIENTO CARRETERA RD-GUA-12 KM. 74.200 - KM. 79.700, CHUARRANCHO,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</si>
</sst>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8">
    <xf numFmtId="0" fontId="0" fillId="0" borderId="0" xfId="0"/>
    <xf numFmtId="164" fontId="2" fillId="0" borderId="2" xfId="2" applyFont="1" applyFill="1" applyBorder="1" applyAlignment="1" applyProtection="1">
      <alignment horizontal="center" vertical="center"/>
      <protection locked="0"/>
    </xf>
    <xf numFmtId="4" fontId="2" fillId="0" borderId="2" xfId="2" applyNumberFormat="1" applyFont="1" applyFill="1" applyBorder="1" applyAlignment="1" applyProtection="1">
      <alignment horizontal="center" vertical="center"/>
      <protection locked="0"/>
    </xf>
    <xf numFmtId="4" fontId="2" fillId="0" borderId="1" xfId="2" applyNumberFormat="1" applyFont="1" applyFill="1" applyBorder="1" applyAlignment="1" applyProtection="1">
      <alignment horizontal="center" vertical="center"/>
      <protection locked="0"/>
    </xf>
    <xf numFmtId="164" fontId="2" fillId="0" borderId="1" xfId="2" applyFont="1" applyFill="1" applyBorder="1" applyAlignment="1" applyProtection="1">
      <alignment horizontal="center" vertical="center"/>
      <protection locked="0"/>
    </xf>
    <xf numFmtId="4" fontId="2" fillId="0" borderId="2" xfId="3" applyNumberFormat="1" applyFont="1" applyFill="1" applyBorder="1" applyAlignment="1" applyProtection="1">
      <alignment horizontal="center" vertical="center"/>
      <protection locked="0"/>
    </xf>
    <xf numFmtId="44" fontId="5" fillId="0" borderId="0" xfId="4" applyFont="1" applyFill="1"/>
    <xf numFmtId="4" fontId="2" fillId="0" borderId="6" xfId="2" applyNumberFormat="1" applyFont="1" applyFill="1" applyBorder="1" applyAlignment="1" applyProtection="1">
      <alignment horizontal="center" vertical="center"/>
      <protection locked="0"/>
    </xf>
    <xf numFmtId="4" fontId="8" fillId="0" borderId="6" xfId="2" applyNumberFormat="1" applyFont="1" applyFill="1" applyBorder="1" applyAlignment="1" applyProtection="1">
      <alignment horizontal="center" vertical="center"/>
      <protection locked="0"/>
    </xf>
    <xf numFmtId="9" fontId="5" fillId="0" borderId="29" xfId="5" applyFont="1" applyFill="1" applyBorder="1" applyAlignment="1">
      <alignment horizontal="center" vertical="center" wrapText="1"/>
    </xf>
    <xf numFmtId="9" fontId="5" fillId="0" borderId="30" xfId="5" applyFont="1" applyFill="1" applyBorder="1" applyAlignment="1">
      <alignment horizontal="center" vertical="center" wrapText="1"/>
    </xf>
    <xf numFmtId="4" fontId="2" fillId="0" borderId="1" xfId="3" applyNumberFormat="1" applyFont="1" applyFill="1" applyBorder="1" applyAlignment="1" applyProtection="1">
      <alignment horizontal="center" vertical="center"/>
      <protection locked="0"/>
    </xf>
    <xf numFmtId="44" fontId="5" fillId="0" borderId="25" xfId="4" applyFont="1" applyFill="1" applyBorder="1"/>
    <xf numFmtId="44" fontId="5" fillId="0" borderId="8" xfId="4" applyFont="1" applyFill="1" applyBorder="1"/>
    <xf numFmtId="44" fontId="5" fillId="0" borderId="0" xfId="4" applyFont="1" applyFill="1" applyAlignment="1">
      <alignment horizontal="center" vertical="center"/>
    </xf>
    <xf numFmtId="164" fontId="8" fillId="0" borderId="2" xfId="2" applyFont="1" applyFill="1" applyBorder="1" applyAlignment="1" applyProtection="1">
      <alignment horizontal="center" vertical="center"/>
      <protection locked="0"/>
    </xf>
    <xf numFmtId="4" fontId="8" fillId="0" borderId="2" xfId="2" applyNumberFormat="1" applyFont="1" applyFill="1" applyBorder="1" applyAlignment="1" applyProtection="1">
      <alignment horizontal="center" vertical="center"/>
      <protection locked="0"/>
    </xf>
    <xf numFmtId="4" fontId="8" fillId="0" borderId="2" xfId="3" applyNumberFormat="1" applyFont="1" applyFill="1" applyBorder="1" applyAlignment="1" applyProtection="1">
      <alignment horizontal="center" vertical="center"/>
      <protection locked="0"/>
    </xf>
    <xf numFmtId="9" fontId="5" fillId="0" borderId="33" xfId="5" applyFont="1" applyFill="1" applyBorder="1" applyAlignment="1">
      <alignment horizontal="center" vertical="center" wrapText="1"/>
    </xf>
    <xf numFmtId="9" fontId="5" fillId="0" borderId="34" xfId="5" applyFont="1" applyFill="1" applyBorder="1" applyAlignment="1">
      <alignment horizontal="center" vertical="center" wrapText="1"/>
    </xf>
    <xf numFmtId="9" fontId="4" fillId="0" borderId="31" xfId="5" applyFont="1" applyFill="1" applyBorder="1" applyAlignment="1">
      <alignment horizontal="center" vertical="center" wrapText="1"/>
    </xf>
    <xf numFmtId="9" fontId="4" fillId="0" borderId="32" xfId="5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left" vertical="center" wrapText="1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4" fontId="5" fillId="0" borderId="4" xfId="0" applyNumberFormat="1" applyFont="1" applyBorder="1"/>
    <xf numFmtId="4" fontId="5" fillId="0" borderId="4" xfId="0" applyNumberFormat="1" applyFont="1" applyBorder="1" applyAlignment="1">
      <alignment horizontal="center"/>
    </xf>
    <xf numFmtId="4" fontId="6" fillId="0" borderId="0" xfId="0" applyNumberFormat="1" applyFont="1"/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left" vertical="center" wrapText="1"/>
      <protection locked="0"/>
    </xf>
    <xf numFmtId="0" fontId="5" fillId="0" borderId="6" xfId="0" applyFont="1" applyBorder="1"/>
    <xf numFmtId="0" fontId="5" fillId="0" borderId="6" xfId="0" applyFont="1" applyBorder="1" applyAlignment="1">
      <alignment horizontal="left" vertical="center"/>
    </xf>
    <xf numFmtId="4" fontId="5" fillId="0" borderId="6" xfId="0" applyNumberFormat="1" applyFont="1" applyBorder="1"/>
    <xf numFmtId="4" fontId="5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2" fillId="0" borderId="6" xfId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left" vertical="center" wrapText="1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4" fontId="4" fillId="0" borderId="4" xfId="0" applyNumberFormat="1" applyFont="1" applyBorder="1" applyAlignment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4" fontId="9" fillId="0" borderId="0" xfId="0" applyNumberFormat="1" applyFont="1"/>
    <xf numFmtId="0" fontId="9" fillId="0" borderId="0" xfId="0" applyFont="1"/>
    <xf numFmtId="0" fontId="4" fillId="0" borderId="4" xfId="0" applyFont="1" applyBorder="1"/>
    <xf numFmtId="0" fontId="4" fillId="0" borderId="4" xfId="0" applyFont="1" applyBorder="1" applyAlignment="1">
      <alignment horizontal="left" vertical="center"/>
    </xf>
    <xf numFmtId="4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44" fontId="5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4" fontId="7" fillId="0" borderId="15" xfId="4" applyFont="1" applyFill="1" applyBorder="1" applyAlignment="1">
      <alignment horizontal="center" vertical="center" wrapText="1"/>
    </xf>
    <xf numFmtId="44" fontId="7" fillId="0" borderId="16" xfId="4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/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44" fontId="5" fillId="0" borderId="1" xfId="4" applyFont="1" applyFill="1" applyBorder="1"/>
    <xf numFmtId="44" fontId="5" fillId="0" borderId="1" xfId="4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2" fillId="0" borderId="1" xfId="4" applyFont="1" applyFill="1" applyBorder="1" applyAlignment="1" applyProtection="1">
      <alignment horizontal="center" vertical="center"/>
      <protection locked="0"/>
    </xf>
    <xf numFmtId="44" fontId="6" fillId="0" borderId="1" xfId="4" applyFont="1" applyFill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4" fillId="0" borderId="38" xfId="0" applyFont="1" applyBorder="1"/>
    <xf numFmtId="44" fontId="4" fillId="0" borderId="39" xfId="0" applyNumberFormat="1" applyFont="1" applyBorder="1"/>
    <xf numFmtId="44" fontId="4" fillId="0" borderId="40" xfId="4" applyFont="1" applyFill="1" applyBorder="1"/>
    <xf numFmtId="4" fontId="4" fillId="0" borderId="39" xfId="0" applyNumberFormat="1" applyFont="1" applyBorder="1" applyAlignment="1">
      <alignment horizontal="center" vertical="center"/>
    </xf>
    <xf numFmtId="4" fontId="4" fillId="0" borderId="40" xfId="0" applyNumberFormat="1" applyFont="1" applyBorder="1" applyAlignment="1">
      <alignment horizontal="center" vertical="center"/>
    </xf>
    <xf numFmtId="4" fontId="4" fillId="0" borderId="41" xfId="0" applyNumberFormat="1" applyFont="1" applyBorder="1" applyAlignment="1">
      <alignment horizontal="center" vertical="center"/>
    </xf>
    <xf numFmtId="4" fontId="4" fillId="0" borderId="42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0" fillId="0" borderId="0" xfId="0" applyFont="1"/>
    <xf numFmtId="4" fontId="5" fillId="0" borderId="0" xfId="0" applyNumberFormat="1" applyFont="1" applyAlignment="1">
      <alignment horizontal="center"/>
    </xf>
    <xf numFmtId="0" fontId="10" fillId="0" borderId="4" xfId="0" applyFont="1" applyBorder="1"/>
    <xf numFmtId="0" fontId="12" fillId="0" borderId="2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wrapText="1"/>
      <protection locked="0"/>
    </xf>
    <xf numFmtId="0" fontId="12" fillId="0" borderId="2" xfId="1" applyFont="1" applyBorder="1" applyAlignment="1" applyProtection="1">
      <alignment horizontal="center" vertical="center" wrapText="1"/>
      <protection locked="0"/>
    </xf>
    <xf numFmtId="0" fontId="1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  <protection locked="0"/>
    </xf>
    <xf numFmtId="4" fontId="5" fillId="0" borderId="2" xfId="0" applyNumberFormat="1" applyFont="1" applyBorder="1" applyAlignment="1">
      <alignment horizontal="center" vertical="center" wrapText="1"/>
    </xf>
    <xf numFmtId="0" fontId="12" fillId="0" borderId="4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11" fillId="0" borderId="4" xfId="0" applyFont="1" applyBorder="1"/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/>
    <xf numFmtId="0" fontId="10" fillId="0" borderId="1" xfId="0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9" fontId="4" fillId="0" borderId="29" xfId="5" applyFont="1" applyFill="1" applyBorder="1" applyAlignment="1">
      <alignment horizontal="center" vertical="center" wrapText="1"/>
    </xf>
    <xf numFmtId="9" fontId="4" fillId="0" borderId="30" xfId="5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4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/>
    <xf numFmtId="0" fontId="10" fillId="0" borderId="1" xfId="0" applyFont="1" applyBorder="1"/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0" fontId="4" fillId="0" borderId="22" xfId="0" applyFont="1" applyBorder="1"/>
    <xf numFmtId="0" fontId="10" fillId="0" borderId="6" xfId="0" applyFont="1" applyBorder="1"/>
    <xf numFmtId="44" fontId="5" fillId="0" borderId="11" xfId="0" applyNumberFormat="1" applyFont="1" applyBorder="1" applyAlignment="1">
      <alignment horizontal="center" vertical="center" wrapText="1"/>
    </xf>
    <xf numFmtId="0" fontId="6" fillId="0" borderId="1" xfId="0" applyFont="1" applyBorder="1"/>
    <xf numFmtId="9" fontId="5" fillId="0" borderId="1" xfId="5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9" fontId="5" fillId="0" borderId="35" xfId="5" applyFont="1" applyFill="1" applyBorder="1" applyAlignment="1">
      <alignment horizontal="center" vertical="center" wrapText="1"/>
    </xf>
    <xf numFmtId="9" fontId="5" fillId="0" borderId="36" xfId="5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44" fontId="5" fillId="2" borderId="1" xfId="0" applyNumberFormat="1" applyFont="1" applyFill="1" applyBorder="1" applyAlignment="1">
      <alignment horizontal="center" vertical="center" wrapText="1"/>
    </xf>
    <xf numFmtId="44" fontId="4" fillId="2" borderId="4" xfId="0" applyNumberFormat="1" applyFont="1" applyFill="1" applyBorder="1"/>
    <xf numFmtId="44" fontId="5" fillId="2" borderId="4" xfId="0" applyNumberFormat="1" applyFont="1" applyFill="1" applyBorder="1"/>
    <xf numFmtId="44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6" xfId="0" applyFont="1" applyFill="1" applyBorder="1"/>
    <xf numFmtId="44" fontId="5" fillId="2" borderId="11" xfId="0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/>
    <xf numFmtId="44" fontId="5" fillId="2" borderId="0" xfId="0" applyNumberFormat="1" applyFont="1" applyFill="1"/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4" xfId="1" applyFont="1" applyBorder="1" applyAlignment="1" applyProtection="1">
      <alignment horizontal="left" vertical="center" wrapText="1"/>
      <protection locked="0"/>
    </xf>
    <xf numFmtId="164" fontId="2" fillId="0" borderId="4" xfId="2" applyFont="1" applyFill="1" applyBorder="1" applyAlignment="1" applyProtection="1">
      <alignment horizontal="center" vertical="center"/>
      <protection locked="0"/>
    </xf>
    <xf numFmtId="4" fontId="2" fillId="0" borderId="4" xfId="2" applyNumberFormat="1" applyFont="1" applyFill="1" applyBorder="1" applyAlignment="1" applyProtection="1">
      <alignment horizontal="center" vertical="center"/>
      <protection locked="0"/>
    </xf>
    <xf numFmtId="4" fontId="2" fillId="0" borderId="4" xfId="3" applyNumberFormat="1" applyFont="1" applyFill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6">
    <cellStyle name="Millares 2" xfId="3" xr:uid="{00000000-0005-0000-0000-000000000000}"/>
    <cellStyle name="Moneda" xfId="4" builtinId="4"/>
    <cellStyle name="Moneda 2" xfId="2" xr:uid="{00000000-0005-0000-0000-000001000000}"/>
    <cellStyle name="Normal" xfId="0" builtinId="0"/>
    <cellStyle name="Normal 11" xfId="1" xr:uid="{00000000-0005-0000-0000-000003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E254"/>
  <sheetViews>
    <sheetView view="pageBreakPreview" zoomScale="85" zoomScaleNormal="70" zoomScaleSheetLayoutView="85" workbookViewId="0">
      <pane ySplit="7" topLeftCell="A173" activePane="bottomLeft" state="frozen"/>
      <selection activeCell="C79" sqref="C79"/>
      <selection pane="bottomLeft" activeCell="H180" sqref="H180"/>
    </sheetView>
  </sheetViews>
  <sheetFormatPr baseColWidth="10" defaultRowHeight="15" x14ac:dyDescent="0.25"/>
  <cols>
    <col min="1" max="1" width="4.7109375" style="23" customWidth="1"/>
    <col min="2" max="2" width="9.7109375" style="115" customWidth="1"/>
    <col min="3" max="3" width="48" style="23" customWidth="1"/>
    <col min="4" max="4" width="15.140625" style="23" customWidth="1"/>
    <col min="5" max="5" width="29" style="23" hidden="1" customWidth="1"/>
    <col min="6" max="7" width="27.85546875" style="165" customWidth="1"/>
    <col min="8" max="8" width="25.85546875" style="165" customWidth="1"/>
    <col min="9" max="9" width="13.28515625" style="25" bestFit="1" customWidth="1"/>
    <col min="10" max="10" width="11.7109375" style="26" customWidth="1"/>
    <col min="11" max="11" width="13.85546875" style="26" customWidth="1"/>
    <col min="12" max="12" width="12.42578125" style="26" customWidth="1"/>
    <col min="13" max="20" width="11.7109375" style="26" hidden="1" customWidth="1"/>
    <col min="21" max="23" width="11.7109375" style="26" customWidth="1"/>
    <col min="24" max="24" width="11.7109375" style="26" hidden="1" customWidth="1"/>
    <col min="25" max="25" width="11.7109375" style="26" customWidth="1"/>
    <col min="26" max="27" width="35.7109375" style="23" customWidth="1"/>
    <col min="28" max="28" width="3.42578125" style="23" customWidth="1"/>
    <col min="29" max="29" width="4.140625" style="25" customWidth="1"/>
    <col min="30" max="30" width="13" style="23" bestFit="1" customWidth="1"/>
    <col min="31" max="31" width="11.42578125" style="23"/>
    <col min="32" max="32" width="23.85546875" style="23" customWidth="1"/>
    <col min="33" max="16384" width="11.42578125" style="23"/>
  </cols>
  <sheetData>
    <row r="1" spans="1:31" x14ac:dyDescent="0.25">
      <c r="A1" s="22" t="s">
        <v>0</v>
      </c>
    </row>
    <row r="2" spans="1:31" x14ac:dyDescent="0.25">
      <c r="A2" s="22" t="s">
        <v>194</v>
      </c>
    </row>
    <row r="3" spans="1:31" x14ac:dyDescent="0.25">
      <c r="A3" s="22" t="s">
        <v>1</v>
      </c>
      <c r="Q3" s="116"/>
    </row>
    <row r="4" spans="1:31" ht="9.9499999999999993" customHeight="1" thickBot="1" x14ac:dyDescent="0.3"/>
    <row r="5" spans="1:31" ht="25.5" customHeight="1" thickBot="1" x14ac:dyDescent="0.3">
      <c r="A5" s="177" t="s">
        <v>2</v>
      </c>
      <c r="B5" s="178" t="s">
        <v>3</v>
      </c>
      <c r="C5" s="177" t="s">
        <v>4</v>
      </c>
      <c r="D5" s="177" t="s">
        <v>5</v>
      </c>
      <c r="E5" s="177" t="s">
        <v>6</v>
      </c>
      <c r="F5" s="177"/>
      <c r="G5" s="177"/>
      <c r="H5" s="177"/>
      <c r="I5" s="177" t="s">
        <v>7</v>
      </c>
      <c r="J5" s="177"/>
      <c r="K5" s="177"/>
      <c r="L5" s="177"/>
      <c r="M5" s="179" t="s">
        <v>193</v>
      </c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1"/>
      <c r="Z5" s="177" t="s">
        <v>8</v>
      </c>
      <c r="AA5" s="177"/>
      <c r="AD5" s="134" t="s">
        <v>515</v>
      </c>
      <c r="AE5" s="135" t="s">
        <v>516</v>
      </c>
    </row>
    <row r="6" spans="1:31" ht="30" customHeight="1" x14ac:dyDescent="0.25">
      <c r="A6" s="177"/>
      <c r="B6" s="178"/>
      <c r="C6" s="177"/>
      <c r="D6" s="177"/>
      <c r="E6" s="28" t="s">
        <v>9</v>
      </c>
      <c r="F6" s="166" t="s">
        <v>10</v>
      </c>
      <c r="G6" s="166" t="s">
        <v>520</v>
      </c>
      <c r="H6" s="166" t="s">
        <v>11</v>
      </c>
      <c r="I6" s="29" t="s">
        <v>12</v>
      </c>
      <c r="J6" s="29" t="s">
        <v>9</v>
      </c>
      <c r="K6" s="29" t="s">
        <v>10</v>
      </c>
      <c r="L6" s="29" t="s">
        <v>13</v>
      </c>
      <c r="M6" s="29" t="s">
        <v>180</v>
      </c>
      <c r="N6" s="29" t="s">
        <v>181</v>
      </c>
      <c r="O6" s="29" t="s">
        <v>182</v>
      </c>
      <c r="P6" s="29" t="s">
        <v>183</v>
      </c>
      <c r="Q6" s="29" t="s">
        <v>184</v>
      </c>
      <c r="R6" s="29" t="s">
        <v>185</v>
      </c>
      <c r="S6" s="29" t="s">
        <v>186</v>
      </c>
      <c r="T6" s="29" t="s">
        <v>187</v>
      </c>
      <c r="U6" s="29" t="s">
        <v>188</v>
      </c>
      <c r="V6" s="29" t="s">
        <v>189</v>
      </c>
      <c r="W6" s="29" t="s">
        <v>190</v>
      </c>
      <c r="X6" s="29" t="s">
        <v>191</v>
      </c>
      <c r="Y6" s="29" t="s">
        <v>192</v>
      </c>
      <c r="Z6" s="29" t="s">
        <v>14</v>
      </c>
      <c r="AA6" s="29" t="s">
        <v>15</v>
      </c>
      <c r="AD6" s="136"/>
      <c r="AE6" s="137"/>
    </row>
    <row r="7" spans="1:31" x14ac:dyDescent="0.25">
      <c r="A7" s="30" t="s">
        <v>40</v>
      </c>
      <c r="B7" s="117"/>
      <c r="C7" s="31"/>
      <c r="D7" s="31"/>
      <c r="E7" s="31"/>
      <c r="F7" s="167"/>
      <c r="G7" s="167"/>
      <c r="H7" s="167"/>
      <c r="I7" s="31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1"/>
      <c r="AA7" s="34"/>
      <c r="AD7" s="138"/>
      <c r="AE7" s="139"/>
    </row>
    <row r="8" spans="1:31" s="142" customFormat="1" ht="42.75" x14ac:dyDescent="0.25">
      <c r="A8" s="36">
        <v>1</v>
      </c>
      <c r="B8" s="140">
        <v>190098</v>
      </c>
      <c r="C8" s="36" t="s">
        <v>26</v>
      </c>
      <c r="D8" s="36" t="s">
        <v>27</v>
      </c>
      <c r="E8" s="141">
        <v>14063665.999999998</v>
      </c>
      <c r="F8" s="168">
        <v>10000000</v>
      </c>
      <c r="G8" s="168">
        <v>18263621</v>
      </c>
      <c r="H8" s="168">
        <v>18263619.800000001</v>
      </c>
      <c r="I8" s="40">
        <v>817.52</v>
      </c>
      <c r="J8" s="40">
        <v>50</v>
      </c>
      <c r="K8" s="40">
        <v>50</v>
      </c>
      <c r="L8" s="40">
        <v>10.14</v>
      </c>
      <c r="M8" s="40">
        <v>5.91</v>
      </c>
      <c r="N8" s="40">
        <v>0</v>
      </c>
      <c r="O8" s="40">
        <v>0</v>
      </c>
      <c r="P8" s="40">
        <v>2.38</v>
      </c>
      <c r="Q8" s="40">
        <v>2.36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>
        <f>M8+N8+O8+P8+Q8+R8+S8+T8+U8+V8+W8+X8</f>
        <v>10.649999999999999</v>
      </c>
      <c r="Z8" s="36" t="s">
        <v>28</v>
      </c>
      <c r="AA8" s="36" t="s">
        <v>29</v>
      </c>
      <c r="AD8" s="9">
        <f t="shared" ref="AD8:AD16" si="0">+Y8/L8</f>
        <v>1.0502958579881654</v>
      </c>
      <c r="AE8" s="10">
        <f t="shared" ref="AE8:AE16" si="1">+H8/G8</f>
        <v>0.99999993429561429</v>
      </c>
    </row>
    <row r="9" spans="1:31" s="142" customFormat="1" ht="28.5" x14ac:dyDescent="0.25">
      <c r="A9" s="36">
        <f>A8+1</f>
        <v>2</v>
      </c>
      <c r="B9" s="140">
        <v>190120</v>
      </c>
      <c r="C9" s="36" t="s">
        <v>24</v>
      </c>
      <c r="D9" s="36" t="s">
        <v>16</v>
      </c>
      <c r="E9" s="141">
        <v>39000000</v>
      </c>
      <c r="F9" s="168">
        <v>11000000</v>
      </c>
      <c r="G9" s="168">
        <v>44479619</v>
      </c>
      <c r="H9" s="168">
        <v>44479617.409999996</v>
      </c>
      <c r="I9" s="40">
        <v>28</v>
      </c>
      <c r="J9" s="40">
        <v>5.9999999999999991</v>
      </c>
      <c r="K9" s="40">
        <v>6</v>
      </c>
      <c r="L9" s="40">
        <v>5.84</v>
      </c>
      <c r="M9" s="40">
        <v>0</v>
      </c>
      <c r="N9" s="40">
        <v>0</v>
      </c>
      <c r="O9" s="40">
        <v>0</v>
      </c>
      <c r="P9" s="40">
        <v>0</v>
      </c>
      <c r="Q9" s="40">
        <v>0.24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>
        <f t="shared" ref="Y9:Y72" si="2">M9+N9+O9+P9+Q9+R9+S9+T9+U9+V9+W9+X9</f>
        <v>0.24</v>
      </c>
      <c r="Z9" s="36" t="s">
        <v>17</v>
      </c>
      <c r="AA9" s="36" t="s">
        <v>41</v>
      </c>
      <c r="AD9" s="9">
        <f t="shared" si="0"/>
        <v>4.1095890410958902E-2</v>
      </c>
      <c r="AE9" s="10">
        <f t="shared" si="1"/>
        <v>0.99999996425329085</v>
      </c>
    </row>
    <row r="10" spans="1:31" s="142" customFormat="1" ht="42.75" x14ac:dyDescent="0.25">
      <c r="A10" s="36">
        <f t="shared" ref="A10:A16" si="3">A9+1</f>
        <v>3</v>
      </c>
      <c r="B10" s="140">
        <v>209134</v>
      </c>
      <c r="C10" s="36" t="s">
        <v>42</v>
      </c>
      <c r="D10" s="36" t="s">
        <v>27</v>
      </c>
      <c r="E10" s="141">
        <v>60000000</v>
      </c>
      <c r="F10" s="168">
        <v>45000000</v>
      </c>
      <c r="G10" s="168">
        <v>34017638</v>
      </c>
      <c r="H10" s="168">
        <v>34017634.670000002</v>
      </c>
      <c r="I10" s="40">
        <v>150</v>
      </c>
      <c r="J10" s="40">
        <v>60</v>
      </c>
      <c r="K10" s="40">
        <v>60</v>
      </c>
      <c r="L10" s="40">
        <v>1530.69</v>
      </c>
      <c r="M10" s="40">
        <v>580.16</v>
      </c>
      <c r="N10" s="40">
        <v>0</v>
      </c>
      <c r="O10" s="40">
        <v>0</v>
      </c>
      <c r="P10" s="40">
        <v>0</v>
      </c>
      <c r="Q10" s="40">
        <v>399.92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/>
      <c r="Y10" s="40">
        <f t="shared" si="2"/>
        <v>980.07999999999993</v>
      </c>
      <c r="Z10" s="36" t="s">
        <v>20</v>
      </c>
      <c r="AA10" s="36" t="s">
        <v>25</v>
      </c>
      <c r="AD10" s="9">
        <f t="shared" si="0"/>
        <v>0.64028640678386861</v>
      </c>
      <c r="AE10" s="10">
        <f t="shared" si="1"/>
        <v>0.99999990210960565</v>
      </c>
    </row>
    <row r="11" spans="1:31" s="142" customFormat="1" ht="42.75" x14ac:dyDescent="0.25">
      <c r="A11" s="36">
        <f t="shared" si="3"/>
        <v>4</v>
      </c>
      <c r="B11" s="140">
        <v>209196</v>
      </c>
      <c r="C11" s="36" t="s">
        <v>43</v>
      </c>
      <c r="D11" s="36" t="s">
        <v>27</v>
      </c>
      <c r="E11" s="141">
        <v>28000000</v>
      </c>
      <c r="F11" s="168">
        <v>20500000</v>
      </c>
      <c r="G11" s="168">
        <v>750000</v>
      </c>
      <c r="H11" s="168">
        <v>0</v>
      </c>
      <c r="I11" s="40">
        <v>1500</v>
      </c>
      <c r="J11" s="40">
        <v>600</v>
      </c>
      <c r="K11" s="40">
        <v>600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/>
      <c r="Y11" s="40">
        <f t="shared" si="2"/>
        <v>0</v>
      </c>
      <c r="Z11" s="36" t="s">
        <v>20</v>
      </c>
      <c r="AA11" s="36" t="s">
        <v>21</v>
      </c>
      <c r="AD11" s="9" t="e">
        <f t="shared" si="0"/>
        <v>#DIV/0!</v>
      </c>
      <c r="AE11" s="10">
        <f t="shared" si="1"/>
        <v>0</v>
      </c>
    </row>
    <row r="12" spans="1:31" s="142" customFormat="1" ht="57" x14ac:dyDescent="0.25">
      <c r="A12" s="36">
        <f t="shared" si="3"/>
        <v>5</v>
      </c>
      <c r="B12" s="140">
        <v>214031</v>
      </c>
      <c r="C12" s="36" t="s">
        <v>44</v>
      </c>
      <c r="D12" s="36" t="s">
        <v>27</v>
      </c>
      <c r="E12" s="141">
        <v>16000000</v>
      </c>
      <c r="F12" s="168">
        <v>8400000</v>
      </c>
      <c r="G12" s="168">
        <v>12038854</v>
      </c>
      <c r="H12" s="168">
        <v>12038852.130000001</v>
      </c>
      <c r="I12" s="40">
        <v>240</v>
      </c>
      <c r="J12" s="40">
        <v>100</v>
      </c>
      <c r="K12" s="40">
        <v>100</v>
      </c>
      <c r="L12" s="40">
        <v>155.49</v>
      </c>
      <c r="M12" s="40">
        <v>0</v>
      </c>
      <c r="N12" s="40">
        <v>0</v>
      </c>
      <c r="O12" s="40">
        <v>0</v>
      </c>
      <c r="P12" s="40">
        <v>0</v>
      </c>
      <c r="Q12" s="40">
        <v>28.42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/>
      <c r="Y12" s="40">
        <f t="shared" si="2"/>
        <v>28.42</v>
      </c>
      <c r="Z12" s="36" t="s">
        <v>36</v>
      </c>
      <c r="AA12" s="36" t="s">
        <v>37</v>
      </c>
      <c r="AD12" s="9">
        <f t="shared" si="0"/>
        <v>0.18277702746157309</v>
      </c>
      <c r="AE12" s="10">
        <f t="shared" si="1"/>
        <v>0.99999984466960068</v>
      </c>
    </row>
    <row r="13" spans="1:31" s="142" customFormat="1" ht="57" x14ac:dyDescent="0.25">
      <c r="A13" s="36">
        <f t="shared" si="3"/>
        <v>6</v>
      </c>
      <c r="B13" s="140">
        <v>229662</v>
      </c>
      <c r="C13" s="36" t="s">
        <v>353</v>
      </c>
      <c r="D13" s="36" t="s">
        <v>16</v>
      </c>
      <c r="E13" s="141">
        <v>0</v>
      </c>
      <c r="F13" s="168">
        <v>0</v>
      </c>
      <c r="G13" s="168">
        <v>18734</v>
      </c>
      <c r="H13" s="168">
        <v>18733</v>
      </c>
      <c r="I13" s="40">
        <v>28</v>
      </c>
      <c r="J13" s="40">
        <v>0</v>
      </c>
      <c r="K13" s="40">
        <v>0</v>
      </c>
      <c r="L13" s="40">
        <v>0.11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0.02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/>
      <c r="Y13" s="40">
        <f t="shared" si="2"/>
        <v>0.02</v>
      </c>
      <c r="Z13" s="36" t="s">
        <v>154</v>
      </c>
      <c r="AA13" s="36" t="s">
        <v>354</v>
      </c>
      <c r="AD13" s="9">
        <f t="shared" si="0"/>
        <v>0.18181818181818182</v>
      </c>
      <c r="AE13" s="10">
        <f t="shared" si="1"/>
        <v>0.9999466211166862</v>
      </c>
    </row>
    <row r="14" spans="1:31" s="142" customFormat="1" ht="28.5" x14ac:dyDescent="0.25">
      <c r="A14" s="36">
        <f t="shared" si="3"/>
        <v>7</v>
      </c>
      <c r="B14" s="140">
        <v>24234</v>
      </c>
      <c r="C14" s="36" t="s">
        <v>355</v>
      </c>
      <c r="D14" s="36" t="s">
        <v>16</v>
      </c>
      <c r="E14" s="141">
        <v>0</v>
      </c>
      <c r="F14" s="168">
        <v>0</v>
      </c>
      <c r="G14" s="168">
        <v>30774529</v>
      </c>
      <c r="H14" s="168">
        <v>30656348.079999998</v>
      </c>
      <c r="I14" s="40">
        <v>27.45</v>
      </c>
      <c r="J14" s="40">
        <v>0</v>
      </c>
      <c r="K14" s="40">
        <v>0</v>
      </c>
      <c r="L14" s="40">
        <v>0.81</v>
      </c>
      <c r="M14" s="40">
        <v>0</v>
      </c>
      <c r="N14" s="40">
        <v>0</v>
      </c>
      <c r="O14" s="40">
        <v>0.08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0.08</v>
      </c>
      <c r="X14" s="40"/>
      <c r="Y14" s="40">
        <f t="shared" si="2"/>
        <v>0.16</v>
      </c>
      <c r="Z14" s="36" t="s">
        <v>237</v>
      </c>
      <c r="AA14" s="36" t="s">
        <v>356</v>
      </c>
      <c r="AD14" s="9">
        <f t="shared" si="0"/>
        <v>0.19753086419753085</v>
      </c>
      <c r="AE14" s="10">
        <f t="shared" si="1"/>
        <v>0.99615978135684868</v>
      </c>
    </row>
    <row r="15" spans="1:31" s="142" customFormat="1" ht="42.75" x14ac:dyDescent="0.25">
      <c r="A15" s="36">
        <f t="shared" si="3"/>
        <v>8</v>
      </c>
      <c r="B15" s="140">
        <v>268841</v>
      </c>
      <c r="C15" s="36" t="s">
        <v>45</v>
      </c>
      <c r="D15" s="36" t="s">
        <v>27</v>
      </c>
      <c r="E15" s="141">
        <v>48000000</v>
      </c>
      <c r="F15" s="168">
        <v>35000000</v>
      </c>
      <c r="G15" s="168">
        <v>0</v>
      </c>
      <c r="H15" s="168">
        <v>0</v>
      </c>
      <c r="I15" s="40">
        <v>35</v>
      </c>
      <c r="J15" s="40">
        <v>15</v>
      </c>
      <c r="K15" s="40">
        <v>15</v>
      </c>
      <c r="L15" s="40">
        <v>1.97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/>
      <c r="Y15" s="40">
        <f t="shared" si="2"/>
        <v>0</v>
      </c>
      <c r="Z15" s="36" t="s">
        <v>38</v>
      </c>
      <c r="AA15" s="36" t="s">
        <v>39</v>
      </c>
      <c r="AD15" s="9">
        <f t="shared" si="0"/>
        <v>0</v>
      </c>
      <c r="AE15" s="10" t="e">
        <f t="shared" si="1"/>
        <v>#DIV/0!</v>
      </c>
    </row>
    <row r="16" spans="1:31" s="142" customFormat="1" ht="99.75" x14ac:dyDescent="0.25">
      <c r="A16" s="36">
        <f t="shared" si="3"/>
        <v>9</v>
      </c>
      <c r="B16" s="140">
        <v>60132</v>
      </c>
      <c r="C16" s="36" t="s">
        <v>22</v>
      </c>
      <c r="D16" s="36" t="s">
        <v>16</v>
      </c>
      <c r="E16" s="141">
        <v>48750000</v>
      </c>
      <c r="F16" s="168">
        <v>108260000</v>
      </c>
      <c r="G16" s="168">
        <v>44899955</v>
      </c>
      <c r="H16" s="168">
        <v>14808653</v>
      </c>
      <c r="I16" s="40">
        <v>90</v>
      </c>
      <c r="J16" s="40">
        <v>7.5</v>
      </c>
      <c r="K16" s="40">
        <v>3</v>
      </c>
      <c r="L16" s="40">
        <v>22.1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/>
      <c r="Y16" s="40">
        <f t="shared" si="2"/>
        <v>0</v>
      </c>
      <c r="Z16" s="36" t="s">
        <v>23</v>
      </c>
      <c r="AA16" s="36" t="s">
        <v>46</v>
      </c>
      <c r="AD16" s="9">
        <f t="shared" si="0"/>
        <v>0</v>
      </c>
      <c r="AE16" s="10">
        <f t="shared" si="1"/>
        <v>0.32981442854452747</v>
      </c>
    </row>
    <row r="17" spans="1:31" s="142" customFormat="1" ht="71.25" x14ac:dyDescent="0.25">
      <c r="A17" s="36"/>
      <c r="B17" s="140">
        <v>130705</v>
      </c>
      <c r="C17" s="36" t="s">
        <v>552</v>
      </c>
      <c r="D17" s="36" t="s">
        <v>16</v>
      </c>
      <c r="E17" s="141"/>
      <c r="F17" s="168"/>
      <c r="G17" s="168"/>
      <c r="H17" s="168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>
        <v>0</v>
      </c>
      <c r="W17" s="40">
        <v>0</v>
      </c>
      <c r="X17" s="40"/>
      <c r="Y17" s="40">
        <f t="shared" si="2"/>
        <v>0</v>
      </c>
      <c r="Z17" s="36"/>
      <c r="AA17" s="36"/>
      <c r="AD17" s="9"/>
      <c r="AE17" s="10"/>
    </row>
    <row r="18" spans="1:31" s="142" customFormat="1" ht="28.5" x14ac:dyDescent="0.25">
      <c r="A18" s="36"/>
      <c r="B18" s="140">
        <v>210328</v>
      </c>
      <c r="C18" s="36" t="s">
        <v>556</v>
      </c>
      <c r="D18" s="36" t="s">
        <v>27</v>
      </c>
      <c r="E18" s="141"/>
      <c r="F18" s="168"/>
      <c r="G18" s="168"/>
      <c r="H18" s="168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>
        <v>0</v>
      </c>
      <c r="W18" s="40">
        <v>0</v>
      </c>
      <c r="X18" s="40"/>
      <c r="Y18" s="40">
        <f t="shared" si="2"/>
        <v>0</v>
      </c>
      <c r="Z18" s="36"/>
      <c r="AA18" s="36"/>
      <c r="AD18" s="9"/>
      <c r="AE18" s="10"/>
    </row>
    <row r="19" spans="1:31" s="142" customFormat="1" ht="42.75" x14ac:dyDescent="0.25">
      <c r="A19" s="36"/>
      <c r="B19" s="140">
        <v>268835</v>
      </c>
      <c r="C19" s="36" t="s">
        <v>557</v>
      </c>
      <c r="D19" s="36" t="s">
        <v>27</v>
      </c>
      <c r="E19" s="141"/>
      <c r="F19" s="168"/>
      <c r="G19" s="168"/>
      <c r="H19" s="168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>
        <v>0</v>
      </c>
      <c r="W19" s="40">
        <v>0</v>
      </c>
      <c r="X19" s="40"/>
      <c r="Y19" s="40">
        <f t="shared" si="2"/>
        <v>0</v>
      </c>
      <c r="Z19" s="36"/>
      <c r="AA19" s="36"/>
      <c r="AD19" s="9"/>
      <c r="AE19" s="10"/>
    </row>
    <row r="20" spans="1:31" s="142" customFormat="1" ht="42.75" x14ac:dyDescent="0.25">
      <c r="A20" s="36"/>
      <c r="B20" s="140">
        <v>268853</v>
      </c>
      <c r="C20" s="36" t="s">
        <v>558</v>
      </c>
      <c r="D20" s="36" t="s">
        <v>27</v>
      </c>
      <c r="E20" s="141"/>
      <c r="F20" s="168"/>
      <c r="G20" s="168"/>
      <c r="H20" s="168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>
        <v>0</v>
      </c>
      <c r="W20" s="40">
        <v>0</v>
      </c>
      <c r="X20" s="40"/>
      <c r="Y20" s="40">
        <f t="shared" si="2"/>
        <v>0</v>
      </c>
      <c r="Z20" s="36"/>
      <c r="AA20" s="36"/>
      <c r="AD20" s="9"/>
      <c r="AE20" s="10"/>
    </row>
    <row r="21" spans="1:31" x14ac:dyDescent="0.25">
      <c r="A21" s="30" t="s">
        <v>47</v>
      </c>
      <c r="B21" s="117"/>
      <c r="C21" s="31" t="s">
        <v>553</v>
      </c>
      <c r="D21" s="31"/>
      <c r="E21" s="31"/>
      <c r="F21" s="167"/>
      <c r="G21" s="169"/>
      <c r="H21" s="167"/>
      <c r="I21" s="4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31"/>
      <c r="AA21" s="34"/>
      <c r="AD21" s="9" t="e">
        <f>+Y21/L21</f>
        <v>#DIV/0!</v>
      </c>
      <c r="AE21" s="10" t="e">
        <f>+H21/G21</f>
        <v>#DIV/0!</v>
      </c>
    </row>
    <row r="22" spans="1:31" s="142" customFormat="1" ht="57" x14ac:dyDescent="0.25">
      <c r="A22" s="36">
        <f>A16+1</f>
        <v>10</v>
      </c>
      <c r="B22" s="140">
        <v>207591</v>
      </c>
      <c r="C22" s="36" t="s">
        <v>385</v>
      </c>
      <c r="D22" s="36" t="s">
        <v>16</v>
      </c>
      <c r="E22" s="141">
        <v>0</v>
      </c>
      <c r="F22" s="168">
        <v>0</v>
      </c>
      <c r="G22" s="168">
        <v>34658961</v>
      </c>
      <c r="H22" s="168">
        <v>34325522.32</v>
      </c>
      <c r="I22" s="40">
        <v>12.6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0.09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/>
      <c r="Y22" s="40">
        <f t="shared" si="2"/>
        <v>0.09</v>
      </c>
      <c r="Z22" s="36" t="s">
        <v>107</v>
      </c>
      <c r="AA22" s="36" t="s">
        <v>386</v>
      </c>
      <c r="AD22" s="9" t="e">
        <f>+Y22/L22</f>
        <v>#DIV/0!</v>
      </c>
      <c r="AE22" s="10">
        <f>+H22/G22</f>
        <v>0.9903794380910611</v>
      </c>
    </row>
    <row r="23" spans="1:31" s="142" customFormat="1" ht="42.75" x14ac:dyDescent="0.25">
      <c r="A23" s="36"/>
      <c r="B23" s="140">
        <v>207592</v>
      </c>
      <c r="C23" s="36" t="s">
        <v>576</v>
      </c>
      <c r="D23" s="36" t="s">
        <v>16</v>
      </c>
      <c r="E23" s="141"/>
      <c r="F23" s="168"/>
      <c r="G23" s="168"/>
      <c r="H23" s="168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>
        <v>0</v>
      </c>
      <c r="W23" s="40">
        <v>0</v>
      </c>
      <c r="X23" s="40"/>
      <c r="Y23" s="40">
        <f t="shared" si="2"/>
        <v>0</v>
      </c>
      <c r="Z23" s="36"/>
      <c r="AA23" s="36"/>
      <c r="AD23" s="9"/>
      <c r="AE23" s="10"/>
    </row>
    <row r="24" spans="1:31" s="142" customFormat="1" ht="42.75" x14ac:dyDescent="0.25">
      <c r="A24" s="36"/>
      <c r="B24" s="140">
        <v>207593</v>
      </c>
      <c r="C24" s="36" t="s">
        <v>577</v>
      </c>
      <c r="D24" s="36" t="s">
        <v>16</v>
      </c>
      <c r="E24" s="141"/>
      <c r="F24" s="168"/>
      <c r="G24" s="168"/>
      <c r="H24" s="168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>
        <v>0</v>
      </c>
      <c r="W24" s="40">
        <v>0</v>
      </c>
      <c r="X24" s="40"/>
      <c r="Y24" s="40">
        <f t="shared" si="2"/>
        <v>0</v>
      </c>
      <c r="Z24" s="36"/>
      <c r="AA24" s="36"/>
      <c r="AD24" s="9"/>
      <c r="AE24" s="10"/>
    </row>
    <row r="25" spans="1:31" s="142" customFormat="1" ht="42.75" x14ac:dyDescent="0.25">
      <c r="A25" s="36"/>
      <c r="B25" s="140">
        <v>207594</v>
      </c>
      <c r="C25" s="36" t="s">
        <v>578</v>
      </c>
      <c r="D25" s="36" t="s">
        <v>16</v>
      </c>
      <c r="E25" s="141"/>
      <c r="F25" s="168"/>
      <c r="G25" s="168"/>
      <c r="H25" s="168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>
        <v>0</v>
      </c>
      <c r="W25" s="40">
        <v>0</v>
      </c>
      <c r="X25" s="40"/>
      <c r="Y25" s="40">
        <f t="shared" si="2"/>
        <v>0</v>
      </c>
      <c r="Z25" s="36"/>
      <c r="AA25" s="36"/>
      <c r="AD25" s="9"/>
      <c r="AE25" s="10"/>
    </row>
    <row r="26" spans="1:31" s="142" customFormat="1" ht="42.75" x14ac:dyDescent="0.25">
      <c r="A26" s="36"/>
      <c r="B26" s="140">
        <v>208025</v>
      </c>
      <c r="C26" s="36" t="s">
        <v>579</v>
      </c>
      <c r="D26" s="36" t="s">
        <v>16</v>
      </c>
      <c r="E26" s="141"/>
      <c r="F26" s="168"/>
      <c r="G26" s="168"/>
      <c r="H26" s="168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>
        <v>0</v>
      </c>
      <c r="W26" s="40">
        <v>0</v>
      </c>
      <c r="X26" s="40"/>
      <c r="Y26" s="40">
        <f t="shared" si="2"/>
        <v>0</v>
      </c>
      <c r="Z26" s="36"/>
      <c r="AA26" s="36"/>
      <c r="AD26" s="9"/>
      <c r="AE26" s="10"/>
    </row>
    <row r="27" spans="1:31" s="142" customFormat="1" ht="42.75" x14ac:dyDescent="0.25">
      <c r="A27" s="36">
        <f>A22+1</f>
        <v>11</v>
      </c>
      <c r="B27" s="140">
        <v>208415</v>
      </c>
      <c r="C27" s="36" t="s">
        <v>466</v>
      </c>
      <c r="D27" s="36" t="s">
        <v>16</v>
      </c>
      <c r="E27" s="141">
        <v>0</v>
      </c>
      <c r="F27" s="168">
        <v>0</v>
      </c>
      <c r="G27" s="168">
        <v>1665018</v>
      </c>
      <c r="H27" s="168">
        <v>1665016.74</v>
      </c>
      <c r="I27" s="40">
        <v>19</v>
      </c>
      <c r="J27" s="40">
        <v>0</v>
      </c>
      <c r="K27" s="40">
        <v>0</v>
      </c>
      <c r="L27" s="40" t="s">
        <v>467</v>
      </c>
      <c r="M27" s="40">
        <v>0</v>
      </c>
      <c r="N27" s="40">
        <v>0</v>
      </c>
      <c r="O27" s="40">
        <v>0</v>
      </c>
      <c r="P27" s="40">
        <v>0</v>
      </c>
      <c r="Q27" s="40">
        <v>0.13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>
        <f t="shared" si="2"/>
        <v>0.13</v>
      </c>
      <c r="Z27" s="36" t="s">
        <v>102</v>
      </c>
      <c r="AA27" s="36" t="s">
        <v>468</v>
      </c>
      <c r="AD27" s="9" t="e">
        <f>+Y27/L27</f>
        <v>#VALUE!</v>
      </c>
      <c r="AE27" s="10">
        <f>+H27/G27</f>
        <v>0.99999924325142431</v>
      </c>
    </row>
    <row r="28" spans="1:31" s="142" customFormat="1" ht="57" x14ac:dyDescent="0.25">
      <c r="A28" s="36"/>
      <c r="B28" s="140">
        <v>208416</v>
      </c>
      <c r="C28" s="36" t="s">
        <v>580</v>
      </c>
      <c r="D28" s="36" t="s">
        <v>16</v>
      </c>
      <c r="E28" s="141"/>
      <c r="F28" s="168"/>
      <c r="G28" s="168"/>
      <c r="H28" s="168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>
        <v>0</v>
      </c>
      <c r="W28" s="40">
        <v>0</v>
      </c>
      <c r="X28" s="40"/>
      <c r="Y28" s="40">
        <f t="shared" si="2"/>
        <v>0</v>
      </c>
      <c r="Z28" s="36"/>
      <c r="AA28" s="36"/>
      <c r="AD28" s="9"/>
      <c r="AE28" s="10"/>
    </row>
    <row r="29" spans="1:31" s="142" customFormat="1" ht="42.75" x14ac:dyDescent="0.25">
      <c r="A29" s="36"/>
      <c r="B29" s="140">
        <v>208418</v>
      </c>
      <c r="C29" s="36" t="s">
        <v>581</v>
      </c>
      <c r="D29" s="36" t="s">
        <v>16</v>
      </c>
      <c r="E29" s="141"/>
      <c r="F29" s="168"/>
      <c r="G29" s="168"/>
      <c r="H29" s="168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>
        <v>0</v>
      </c>
      <c r="W29" s="40">
        <v>0</v>
      </c>
      <c r="X29" s="40"/>
      <c r="Y29" s="40">
        <f t="shared" si="2"/>
        <v>0</v>
      </c>
      <c r="Z29" s="36"/>
      <c r="AA29" s="36"/>
      <c r="AD29" s="9"/>
      <c r="AE29" s="10"/>
    </row>
    <row r="30" spans="1:31" s="142" customFormat="1" ht="42.75" x14ac:dyDescent="0.25">
      <c r="A30" s="36"/>
      <c r="B30" s="140">
        <v>208419</v>
      </c>
      <c r="C30" s="36" t="s">
        <v>582</v>
      </c>
      <c r="D30" s="36" t="s">
        <v>16</v>
      </c>
      <c r="E30" s="141"/>
      <c r="F30" s="168"/>
      <c r="G30" s="168"/>
      <c r="H30" s="168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>
        <v>0</v>
      </c>
      <c r="W30" s="40">
        <v>0</v>
      </c>
      <c r="X30" s="40"/>
      <c r="Y30" s="40">
        <f t="shared" si="2"/>
        <v>0</v>
      </c>
      <c r="Z30" s="36"/>
      <c r="AA30" s="36"/>
      <c r="AD30" s="9"/>
      <c r="AE30" s="10"/>
    </row>
    <row r="31" spans="1:31" s="142" customFormat="1" ht="28.5" x14ac:dyDescent="0.25">
      <c r="A31" s="36"/>
      <c r="B31" s="140">
        <v>208645</v>
      </c>
      <c r="C31" s="36" t="s">
        <v>583</v>
      </c>
      <c r="D31" s="36" t="s">
        <v>16</v>
      </c>
      <c r="E31" s="141"/>
      <c r="F31" s="168"/>
      <c r="G31" s="168"/>
      <c r="H31" s="168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>
        <v>0</v>
      </c>
      <c r="W31" s="40">
        <v>0</v>
      </c>
      <c r="X31" s="40"/>
      <c r="Y31" s="40">
        <f t="shared" si="2"/>
        <v>0</v>
      </c>
      <c r="Z31" s="36"/>
      <c r="AA31" s="36"/>
      <c r="AD31" s="9"/>
      <c r="AE31" s="10"/>
    </row>
    <row r="32" spans="1:31" s="142" customFormat="1" ht="28.5" x14ac:dyDescent="0.25">
      <c r="A32" s="36"/>
      <c r="B32" s="140">
        <v>208647</v>
      </c>
      <c r="C32" s="36" t="s">
        <v>584</v>
      </c>
      <c r="D32" s="36" t="s">
        <v>16</v>
      </c>
      <c r="E32" s="141"/>
      <c r="F32" s="168"/>
      <c r="G32" s="168"/>
      <c r="H32" s="168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>
        <v>0</v>
      </c>
      <c r="W32" s="40">
        <v>0</v>
      </c>
      <c r="X32" s="40"/>
      <c r="Y32" s="40">
        <f t="shared" si="2"/>
        <v>0</v>
      </c>
      <c r="Z32" s="36"/>
      <c r="AA32" s="36"/>
      <c r="AD32" s="9"/>
      <c r="AE32" s="10"/>
    </row>
    <row r="33" spans="1:31" s="142" customFormat="1" ht="28.5" x14ac:dyDescent="0.25">
      <c r="A33" s="36"/>
      <c r="B33" s="140">
        <v>208924</v>
      </c>
      <c r="C33" s="36" t="s">
        <v>585</v>
      </c>
      <c r="D33" s="36" t="s">
        <v>16</v>
      </c>
      <c r="E33" s="141"/>
      <c r="F33" s="168"/>
      <c r="G33" s="168"/>
      <c r="H33" s="168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>
        <v>0</v>
      </c>
      <c r="W33" s="40">
        <v>0</v>
      </c>
      <c r="X33" s="40"/>
      <c r="Y33" s="40">
        <f t="shared" si="2"/>
        <v>0</v>
      </c>
      <c r="Z33" s="36"/>
      <c r="AA33" s="36"/>
      <c r="AD33" s="9"/>
      <c r="AE33" s="10"/>
    </row>
    <row r="34" spans="1:31" s="142" customFormat="1" ht="42.75" x14ac:dyDescent="0.25">
      <c r="A34" s="36">
        <f>A27+1</f>
        <v>12</v>
      </c>
      <c r="B34" s="140">
        <v>209020</v>
      </c>
      <c r="C34" s="36" t="s">
        <v>32</v>
      </c>
      <c r="D34" s="36" t="s">
        <v>16</v>
      </c>
      <c r="E34" s="141">
        <v>32500000</v>
      </c>
      <c r="F34" s="168">
        <v>13000000</v>
      </c>
      <c r="G34" s="168">
        <v>0</v>
      </c>
      <c r="H34" s="168">
        <v>0</v>
      </c>
      <c r="I34" s="40">
        <v>24.91</v>
      </c>
      <c r="J34" s="40">
        <v>10</v>
      </c>
      <c r="K34" s="40">
        <v>10</v>
      </c>
      <c r="L34" s="40">
        <v>3.86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/>
      <c r="Y34" s="40">
        <f t="shared" si="2"/>
        <v>0</v>
      </c>
      <c r="Z34" s="36" t="s">
        <v>17</v>
      </c>
      <c r="AA34" s="36" t="s">
        <v>48</v>
      </c>
      <c r="AD34" s="9">
        <f>+Y34/L34</f>
        <v>0</v>
      </c>
      <c r="AE34" s="10" t="e">
        <f>+H34/G34</f>
        <v>#DIV/0!</v>
      </c>
    </row>
    <row r="35" spans="1:31" s="142" customFormat="1" ht="28.5" x14ac:dyDescent="0.25">
      <c r="A35" s="36"/>
      <c r="B35" s="140">
        <v>209024</v>
      </c>
      <c r="C35" s="36" t="s">
        <v>586</v>
      </c>
      <c r="D35" s="36" t="s">
        <v>16</v>
      </c>
      <c r="E35" s="141"/>
      <c r="F35" s="168"/>
      <c r="G35" s="168"/>
      <c r="H35" s="168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>
        <v>0</v>
      </c>
      <c r="W35" s="40">
        <v>0</v>
      </c>
      <c r="X35" s="40"/>
      <c r="Y35" s="40">
        <f t="shared" si="2"/>
        <v>0</v>
      </c>
      <c r="Z35" s="36"/>
      <c r="AA35" s="36"/>
      <c r="AD35" s="9"/>
      <c r="AE35" s="10"/>
    </row>
    <row r="36" spans="1:31" s="142" customFormat="1" ht="28.5" x14ac:dyDescent="0.25">
      <c r="A36" s="36">
        <f>A34+1</f>
        <v>13</v>
      </c>
      <c r="B36" s="140">
        <v>209043</v>
      </c>
      <c r="C36" s="36" t="s">
        <v>338</v>
      </c>
      <c r="D36" s="36" t="s">
        <v>16</v>
      </c>
      <c r="E36" s="141">
        <v>0</v>
      </c>
      <c r="F36" s="168">
        <v>0</v>
      </c>
      <c r="G36" s="168">
        <v>2522156</v>
      </c>
      <c r="H36" s="168">
        <v>2522155.1</v>
      </c>
      <c r="I36" s="40">
        <v>21</v>
      </c>
      <c r="J36" s="40">
        <v>0</v>
      </c>
      <c r="K36" s="40">
        <v>0</v>
      </c>
      <c r="L36" s="40">
        <v>0.79</v>
      </c>
      <c r="M36" s="40">
        <v>0.39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/>
      <c r="Y36" s="40">
        <f t="shared" si="2"/>
        <v>0.39</v>
      </c>
      <c r="Z36" s="36" t="s">
        <v>339</v>
      </c>
      <c r="AA36" s="36" t="s">
        <v>340</v>
      </c>
      <c r="AD36" s="9">
        <f>+Y36/L36</f>
        <v>0.49367088607594939</v>
      </c>
      <c r="AE36" s="10">
        <f>+H36/G36</f>
        <v>0.99999964316243728</v>
      </c>
    </row>
    <row r="37" spans="1:31" s="142" customFormat="1" ht="42.75" x14ac:dyDescent="0.25">
      <c r="A37" s="36">
        <f>A36+1</f>
        <v>14</v>
      </c>
      <c r="B37" s="140">
        <v>209047</v>
      </c>
      <c r="C37" s="36" t="s">
        <v>31</v>
      </c>
      <c r="D37" s="36" t="s">
        <v>16</v>
      </c>
      <c r="E37" s="141">
        <v>13000000</v>
      </c>
      <c r="F37" s="168">
        <v>10000000</v>
      </c>
      <c r="G37" s="168">
        <v>1855269</v>
      </c>
      <c r="H37" s="168">
        <v>1855268.38</v>
      </c>
      <c r="I37" s="40">
        <v>14</v>
      </c>
      <c r="J37" s="40">
        <v>3.9999999999999996</v>
      </c>
      <c r="K37" s="40">
        <v>4</v>
      </c>
      <c r="L37" s="40">
        <v>0.83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  <c r="W37" s="40">
        <v>0</v>
      </c>
      <c r="X37" s="40"/>
      <c r="Y37" s="40">
        <f t="shared" si="2"/>
        <v>0</v>
      </c>
      <c r="Z37" s="36" t="s">
        <v>17</v>
      </c>
      <c r="AA37" s="36" t="s">
        <v>49</v>
      </c>
      <c r="AD37" s="9">
        <f>+Y37/L37</f>
        <v>0</v>
      </c>
      <c r="AE37" s="10">
        <f>+H37/G37</f>
        <v>0.99999966581665511</v>
      </c>
    </row>
    <row r="38" spans="1:31" s="142" customFormat="1" ht="42.75" x14ac:dyDescent="0.25">
      <c r="A38" s="36"/>
      <c r="B38" s="140">
        <v>209051</v>
      </c>
      <c r="C38" s="36" t="s">
        <v>587</v>
      </c>
      <c r="D38" s="36" t="s">
        <v>16</v>
      </c>
      <c r="E38" s="141"/>
      <c r="F38" s="168"/>
      <c r="G38" s="168"/>
      <c r="H38" s="168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>
        <v>0</v>
      </c>
      <c r="W38" s="40">
        <v>0</v>
      </c>
      <c r="X38" s="40"/>
      <c r="Y38" s="40">
        <f t="shared" si="2"/>
        <v>0</v>
      </c>
      <c r="Z38" s="36"/>
      <c r="AA38" s="36"/>
      <c r="AD38" s="9"/>
      <c r="AE38" s="10"/>
    </row>
    <row r="39" spans="1:31" s="142" customFormat="1" ht="42.75" x14ac:dyDescent="0.25">
      <c r="A39" s="36"/>
      <c r="B39" s="140">
        <v>209064</v>
      </c>
      <c r="C39" s="36" t="s">
        <v>588</v>
      </c>
      <c r="D39" s="36" t="s">
        <v>16</v>
      </c>
      <c r="E39" s="141"/>
      <c r="F39" s="168"/>
      <c r="G39" s="168"/>
      <c r="H39" s="168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>
        <v>0</v>
      </c>
      <c r="W39" s="40">
        <v>0</v>
      </c>
      <c r="X39" s="40"/>
      <c r="Y39" s="40">
        <f t="shared" si="2"/>
        <v>0</v>
      </c>
      <c r="Z39" s="36"/>
      <c r="AA39" s="36"/>
      <c r="AD39" s="9"/>
      <c r="AE39" s="10"/>
    </row>
    <row r="40" spans="1:31" s="142" customFormat="1" ht="42.75" x14ac:dyDescent="0.25">
      <c r="A40" s="36"/>
      <c r="B40" s="140">
        <v>209446</v>
      </c>
      <c r="C40" s="36" t="s">
        <v>589</v>
      </c>
      <c r="D40" s="36" t="s">
        <v>16</v>
      </c>
      <c r="E40" s="141"/>
      <c r="F40" s="168"/>
      <c r="G40" s="168"/>
      <c r="H40" s="168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>
        <v>0</v>
      </c>
      <c r="W40" s="40">
        <v>0</v>
      </c>
      <c r="X40" s="40"/>
      <c r="Y40" s="40">
        <f t="shared" si="2"/>
        <v>0</v>
      </c>
      <c r="Z40" s="36"/>
      <c r="AA40" s="36"/>
      <c r="AD40" s="9"/>
      <c r="AE40" s="10"/>
    </row>
    <row r="41" spans="1:31" s="142" customFormat="1" ht="42.75" x14ac:dyDescent="0.25">
      <c r="A41" s="36">
        <f>A37+1</f>
        <v>15</v>
      </c>
      <c r="B41" s="140">
        <v>209677</v>
      </c>
      <c r="C41" s="36" t="s">
        <v>433</v>
      </c>
      <c r="D41" s="36" t="s">
        <v>16</v>
      </c>
      <c r="E41" s="141">
        <v>0</v>
      </c>
      <c r="F41" s="168">
        <v>0</v>
      </c>
      <c r="G41" s="168">
        <v>1755165</v>
      </c>
      <c r="H41" s="168">
        <v>1755164.83</v>
      </c>
      <c r="I41" s="40">
        <v>16</v>
      </c>
      <c r="J41" s="40">
        <v>0</v>
      </c>
      <c r="K41" s="40">
        <v>0</v>
      </c>
      <c r="L41" s="40">
        <v>0.51</v>
      </c>
      <c r="M41" s="40">
        <v>0</v>
      </c>
      <c r="N41" s="40">
        <v>0</v>
      </c>
      <c r="O41" s="40">
        <v>0</v>
      </c>
      <c r="P41" s="40">
        <v>0.51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/>
      <c r="Y41" s="40">
        <f t="shared" si="2"/>
        <v>0.51</v>
      </c>
      <c r="Z41" s="36" t="s">
        <v>28</v>
      </c>
      <c r="AA41" s="36" t="s">
        <v>434</v>
      </c>
      <c r="AD41" s="9">
        <f>+Y41/L41</f>
        <v>1</v>
      </c>
      <c r="AE41" s="10">
        <f>+H41/G41</f>
        <v>0.99999990314300935</v>
      </c>
    </row>
    <row r="42" spans="1:31" s="142" customFormat="1" ht="57" x14ac:dyDescent="0.25">
      <c r="A42" s="36"/>
      <c r="B42" s="140">
        <v>209678</v>
      </c>
      <c r="C42" s="36" t="s">
        <v>590</v>
      </c>
      <c r="D42" s="36" t="s">
        <v>16</v>
      </c>
      <c r="E42" s="141"/>
      <c r="F42" s="168"/>
      <c r="G42" s="168"/>
      <c r="H42" s="168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>
        <v>0</v>
      </c>
      <c r="W42" s="40">
        <v>0</v>
      </c>
      <c r="X42" s="40"/>
      <c r="Y42" s="40">
        <f t="shared" si="2"/>
        <v>0</v>
      </c>
      <c r="Z42" s="36"/>
      <c r="AA42" s="36"/>
      <c r="AD42" s="9"/>
      <c r="AE42" s="10"/>
    </row>
    <row r="43" spans="1:31" s="142" customFormat="1" ht="57" x14ac:dyDescent="0.25">
      <c r="A43" s="36"/>
      <c r="B43" s="140">
        <v>209682</v>
      </c>
      <c r="C43" s="36" t="s">
        <v>591</v>
      </c>
      <c r="D43" s="36" t="s">
        <v>16</v>
      </c>
      <c r="E43" s="141"/>
      <c r="F43" s="168"/>
      <c r="G43" s="168"/>
      <c r="H43" s="168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>
        <v>0</v>
      </c>
      <c r="W43" s="40">
        <v>0</v>
      </c>
      <c r="X43" s="40"/>
      <c r="Y43" s="40">
        <f t="shared" si="2"/>
        <v>0</v>
      </c>
      <c r="Z43" s="36"/>
      <c r="AA43" s="36"/>
      <c r="AD43" s="9"/>
      <c r="AE43" s="10"/>
    </row>
    <row r="44" spans="1:31" s="142" customFormat="1" ht="59.25" customHeight="1" x14ac:dyDescent="0.25">
      <c r="A44" s="36">
        <f>A41+1</f>
        <v>16</v>
      </c>
      <c r="B44" s="140">
        <v>209708</v>
      </c>
      <c r="C44" s="36" t="s">
        <v>341</v>
      </c>
      <c r="D44" s="36" t="s">
        <v>16</v>
      </c>
      <c r="E44" s="141">
        <v>0</v>
      </c>
      <c r="F44" s="168">
        <v>0</v>
      </c>
      <c r="G44" s="168">
        <v>5541483</v>
      </c>
      <c r="H44" s="168">
        <v>5541482.7300000004</v>
      </c>
      <c r="I44" s="40">
        <v>32</v>
      </c>
      <c r="J44" s="40">
        <v>0</v>
      </c>
      <c r="K44" s="40">
        <v>0</v>
      </c>
      <c r="L44" s="40">
        <v>1.73</v>
      </c>
      <c r="M44" s="40">
        <v>0.61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/>
      <c r="Y44" s="40">
        <f t="shared" si="2"/>
        <v>0.61</v>
      </c>
      <c r="Z44" s="36" t="s">
        <v>343</v>
      </c>
      <c r="AA44" s="36" t="s">
        <v>344</v>
      </c>
      <c r="AD44" s="9">
        <f>+Y44/L44</f>
        <v>0.35260115606936415</v>
      </c>
      <c r="AE44" s="10">
        <f>+H44/G44</f>
        <v>0.9999999512765807</v>
      </c>
    </row>
    <row r="45" spans="1:31" s="142" customFormat="1" ht="42.75" x14ac:dyDescent="0.25">
      <c r="A45" s="36">
        <f>A44+1</f>
        <v>17</v>
      </c>
      <c r="B45" s="140">
        <v>209837</v>
      </c>
      <c r="C45" s="36" t="s">
        <v>50</v>
      </c>
      <c r="D45" s="36" t="s">
        <v>16</v>
      </c>
      <c r="E45" s="141">
        <v>13000000</v>
      </c>
      <c r="F45" s="168">
        <v>10000000</v>
      </c>
      <c r="G45" s="168"/>
      <c r="H45" s="168">
        <v>0</v>
      </c>
      <c r="I45" s="40">
        <v>23</v>
      </c>
      <c r="J45" s="40">
        <v>1.9999999999999998</v>
      </c>
      <c r="K45" s="40">
        <v>2</v>
      </c>
      <c r="L45" s="40">
        <v>2.02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/>
      <c r="Y45" s="40">
        <f t="shared" si="2"/>
        <v>0</v>
      </c>
      <c r="Z45" s="36" t="s">
        <v>19</v>
      </c>
      <c r="AA45" s="36" t="s">
        <v>30</v>
      </c>
      <c r="AD45" s="9">
        <f>+Y45/L45</f>
        <v>0</v>
      </c>
      <c r="AE45" s="10" t="e">
        <f>+H45/G45</f>
        <v>#DIV/0!</v>
      </c>
    </row>
    <row r="46" spans="1:31" s="142" customFormat="1" ht="42.75" x14ac:dyDescent="0.25">
      <c r="A46" s="36"/>
      <c r="B46" s="140">
        <v>210559</v>
      </c>
      <c r="C46" s="36" t="s">
        <v>592</v>
      </c>
      <c r="D46" s="36" t="s">
        <v>16</v>
      </c>
      <c r="E46" s="141"/>
      <c r="F46" s="168"/>
      <c r="G46" s="168"/>
      <c r="H46" s="168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>
        <v>0</v>
      </c>
      <c r="W46" s="40">
        <v>0</v>
      </c>
      <c r="X46" s="40"/>
      <c r="Y46" s="40">
        <f t="shared" si="2"/>
        <v>0</v>
      </c>
      <c r="Z46" s="36"/>
      <c r="AA46" s="36"/>
      <c r="AD46" s="9"/>
      <c r="AE46" s="10"/>
    </row>
    <row r="47" spans="1:31" s="142" customFormat="1" ht="57" x14ac:dyDescent="0.25">
      <c r="A47" s="36"/>
      <c r="B47" s="140">
        <v>210685</v>
      </c>
      <c r="C47" s="36" t="s">
        <v>593</v>
      </c>
      <c r="D47" s="36" t="s">
        <v>16</v>
      </c>
      <c r="E47" s="141"/>
      <c r="F47" s="168"/>
      <c r="G47" s="168"/>
      <c r="H47" s="168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>
        <v>0</v>
      </c>
      <c r="W47" s="40">
        <v>0</v>
      </c>
      <c r="X47" s="40"/>
      <c r="Y47" s="40">
        <f t="shared" si="2"/>
        <v>0</v>
      </c>
      <c r="Z47" s="36"/>
      <c r="AA47" s="36"/>
      <c r="AD47" s="9"/>
      <c r="AE47" s="10"/>
    </row>
    <row r="48" spans="1:31" s="142" customFormat="1" ht="42.75" x14ac:dyDescent="0.25">
      <c r="A48" s="36"/>
      <c r="B48" s="140">
        <v>210687</v>
      </c>
      <c r="C48" s="36" t="s">
        <v>594</v>
      </c>
      <c r="D48" s="36" t="s">
        <v>16</v>
      </c>
      <c r="E48" s="141"/>
      <c r="F48" s="168"/>
      <c r="G48" s="168"/>
      <c r="H48" s="168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>
        <v>0</v>
      </c>
      <c r="W48" s="40">
        <v>0</v>
      </c>
      <c r="X48" s="40"/>
      <c r="Y48" s="40">
        <f t="shared" si="2"/>
        <v>0</v>
      </c>
      <c r="Z48" s="36"/>
      <c r="AA48" s="36"/>
      <c r="AD48" s="9"/>
      <c r="AE48" s="10"/>
    </row>
    <row r="49" spans="1:31" s="142" customFormat="1" ht="42.75" x14ac:dyDescent="0.25">
      <c r="A49" s="36"/>
      <c r="B49" s="140">
        <v>210688</v>
      </c>
      <c r="C49" s="36" t="s">
        <v>595</v>
      </c>
      <c r="D49" s="36" t="s">
        <v>16</v>
      </c>
      <c r="E49" s="141"/>
      <c r="F49" s="168"/>
      <c r="G49" s="168"/>
      <c r="H49" s="168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>
        <v>0</v>
      </c>
      <c r="W49" s="40">
        <v>0</v>
      </c>
      <c r="X49" s="40"/>
      <c r="Y49" s="40">
        <f t="shared" si="2"/>
        <v>0</v>
      </c>
      <c r="Z49" s="36"/>
      <c r="AA49" s="36"/>
      <c r="AD49" s="9"/>
      <c r="AE49" s="10"/>
    </row>
    <row r="50" spans="1:31" s="142" customFormat="1" ht="42.75" x14ac:dyDescent="0.25">
      <c r="A50" s="36"/>
      <c r="B50" s="140">
        <v>226253</v>
      </c>
      <c r="C50" s="36" t="s">
        <v>596</v>
      </c>
      <c r="D50" s="36" t="s">
        <v>16</v>
      </c>
      <c r="E50" s="141"/>
      <c r="F50" s="168"/>
      <c r="G50" s="168"/>
      <c r="H50" s="168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>
        <v>0</v>
      </c>
      <c r="W50" s="40">
        <v>0</v>
      </c>
      <c r="X50" s="40"/>
      <c r="Y50" s="40">
        <f t="shared" si="2"/>
        <v>0</v>
      </c>
      <c r="Z50" s="36"/>
      <c r="AA50" s="36"/>
      <c r="AD50" s="9"/>
      <c r="AE50" s="10"/>
    </row>
    <row r="51" spans="1:31" s="142" customFormat="1" ht="57" x14ac:dyDescent="0.25">
      <c r="A51" s="36"/>
      <c r="B51" s="140">
        <v>227666</v>
      </c>
      <c r="C51" s="36" t="s">
        <v>597</v>
      </c>
      <c r="D51" s="36" t="s">
        <v>16</v>
      </c>
      <c r="E51" s="141"/>
      <c r="F51" s="168"/>
      <c r="G51" s="168"/>
      <c r="H51" s="168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>
        <v>0</v>
      </c>
      <c r="W51" s="40">
        <v>0</v>
      </c>
      <c r="X51" s="40"/>
      <c r="Y51" s="40">
        <f t="shared" si="2"/>
        <v>0</v>
      </c>
      <c r="Z51" s="36"/>
      <c r="AA51" s="36"/>
      <c r="AD51" s="9"/>
      <c r="AE51" s="10"/>
    </row>
    <row r="52" spans="1:31" s="142" customFormat="1" ht="42.75" x14ac:dyDescent="0.25">
      <c r="A52" s="36"/>
      <c r="B52" s="140">
        <v>227758</v>
      </c>
      <c r="C52" s="36" t="s">
        <v>598</v>
      </c>
      <c r="D52" s="36" t="s">
        <v>16</v>
      </c>
      <c r="E52" s="141"/>
      <c r="F52" s="168"/>
      <c r="G52" s="168">
        <v>449609</v>
      </c>
      <c r="H52" s="168">
        <v>449608.77</v>
      </c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>
        <v>0</v>
      </c>
      <c r="W52" s="40">
        <v>0</v>
      </c>
      <c r="X52" s="40"/>
      <c r="Y52" s="40">
        <f t="shared" si="2"/>
        <v>0</v>
      </c>
      <c r="Z52" s="36"/>
      <c r="AA52" s="36"/>
      <c r="AD52" s="9"/>
      <c r="AE52" s="10"/>
    </row>
    <row r="53" spans="1:31" s="142" customFormat="1" ht="57" x14ac:dyDescent="0.25">
      <c r="A53" s="36"/>
      <c r="B53" s="140">
        <v>228160</v>
      </c>
      <c r="C53" s="36" t="s">
        <v>599</v>
      </c>
      <c r="D53" s="36" t="s">
        <v>16</v>
      </c>
      <c r="E53" s="141"/>
      <c r="F53" s="168"/>
      <c r="G53" s="168"/>
      <c r="H53" s="168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>
        <v>0</v>
      </c>
      <c r="W53" s="40">
        <v>0</v>
      </c>
      <c r="X53" s="40"/>
      <c r="Y53" s="40">
        <f t="shared" si="2"/>
        <v>0</v>
      </c>
      <c r="Z53" s="36"/>
      <c r="AA53" s="36"/>
      <c r="AD53" s="9"/>
      <c r="AE53" s="10"/>
    </row>
    <row r="54" spans="1:31" s="142" customFormat="1" ht="57" x14ac:dyDescent="0.25">
      <c r="A54" s="36">
        <f>A45+1</f>
        <v>18</v>
      </c>
      <c r="B54" s="140">
        <v>228195</v>
      </c>
      <c r="C54" s="36" t="s">
        <v>387</v>
      </c>
      <c r="D54" s="36" t="s">
        <v>16</v>
      </c>
      <c r="E54" s="141">
        <v>0</v>
      </c>
      <c r="F54" s="168">
        <v>0</v>
      </c>
      <c r="G54" s="168">
        <v>6157647</v>
      </c>
      <c r="H54" s="168">
        <v>6157645.5</v>
      </c>
      <c r="I54" s="40">
        <v>11</v>
      </c>
      <c r="J54" s="40">
        <v>0</v>
      </c>
      <c r="K54" s="40">
        <v>0</v>
      </c>
      <c r="L54" s="40">
        <v>1.48</v>
      </c>
      <c r="M54" s="40">
        <v>0</v>
      </c>
      <c r="N54" s="40">
        <v>0</v>
      </c>
      <c r="O54" s="40">
        <v>0.56999999999999995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/>
      <c r="Y54" s="40">
        <f t="shared" si="2"/>
        <v>0.56999999999999995</v>
      </c>
      <c r="Z54" s="36" t="s">
        <v>38</v>
      </c>
      <c r="AA54" s="36" t="s">
        <v>388</v>
      </c>
      <c r="AD54" s="9">
        <f>+Y54/L54</f>
        <v>0.38513513513513509</v>
      </c>
      <c r="AE54" s="10">
        <f>+H54/G54</f>
        <v>0.99999975640045624</v>
      </c>
    </row>
    <row r="55" spans="1:31" s="142" customFormat="1" ht="71.25" x14ac:dyDescent="0.25">
      <c r="A55" s="36">
        <f>A54+1</f>
        <v>19</v>
      </c>
      <c r="B55" s="140">
        <v>228197</v>
      </c>
      <c r="C55" s="36" t="s">
        <v>435</v>
      </c>
      <c r="D55" s="36" t="s">
        <v>16</v>
      </c>
      <c r="E55" s="141">
        <v>0</v>
      </c>
      <c r="F55" s="168">
        <v>0</v>
      </c>
      <c r="G55" s="168">
        <v>1634960</v>
      </c>
      <c r="H55" s="168">
        <v>1634958.77</v>
      </c>
      <c r="I55" s="40">
        <v>5.3</v>
      </c>
      <c r="J55" s="40">
        <v>0</v>
      </c>
      <c r="K55" s="40">
        <v>0</v>
      </c>
      <c r="L55" s="40">
        <v>0.05</v>
      </c>
      <c r="M55" s="40">
        <v>0</v>
      </c>
      <c r="N55" s="40">
        <v>0</v>
      </c>
      <c r="O55" s="40">
        <v>0</v>
      </c>
      <c r="P55" s="40">
        <v>0.05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/>
      <c r="Y55" s="40">
        <f t="shared" si="2"/>
        <v>0.05</v>
      </c>
      <c r="Z55" s="36" t="s">
        <v>107</v>
      </c>
      <c r="AA55" s="36" t="s">
        <v>436</v>
      </c>
      <c r="AD55" s="9">
        <f>+Y55/L55</f>
        <v>1</v>
      </c>
      <c r="AE55" s="10">
        <f>+H55/G55</f>
        <v>0.99999924768801685</v>
      </c>
    </row>
    <row r="56" spans="1:31" s="142" customFormat="1" ht="57" x14ac:dyDescent="0.25">
      <c r="A56" s="36">
        <f>A55+1</f>
        <v>20</v>
      </c>
      <c r="B56" s="140">
        <v>228198</v>
      </c>
      <c r="C56" s="36" t="s">
        <v>357</v>
      </c>
      <c r="D56" s="36" t="s">
        <v>16</v>
      </c>
      <c r="E56" s="141">
        <v>0</v>
      </c>
      <c r="F56" s="168">
        <v>0</v>
      </c>
      <c r="G56" s="168">
        <v>18112247</v>
      </c>
      <c r="H56" s="168">
        <v>16991144.489999998</v>
      </c>
      <c r="I56" s="40">
        <v>29</v>
      </c>
      <c r="J56" s="40">
        <v>0</v>
      </c>
      <c r="K56" s="40">
        <v>0</v>
      </c>
      <c r="L56" s="40">
        <v>1.1399999999999999</v>
      </c>
      <c r="M56" s="40">
        <v>0</v>
      </c>
      <c r="N56" s="40">
        <v>0</v>
      </c>
      <c r="O56" s="40">
        <v>0</v>
      </c>
      <c r="P56" s="40">
        <v>0</v>
      </c>
      <c r="Q56" s="40">
        <v>3.83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/>
      <c r="Y56" s="40">
        <f t="shared" si="2"/>
        <v>3.83</v>
      </c>
      <c r="Z56" s="36" t="s">
        <v>38</v>
      </c>
      <c r="AA56" s="36" t="s">
        <v>358</v>
      </c>
      <c r="AD56" s="143">
        <f>+Y56/L56</f>
        <v>3.359649122807018</v>
      </c>
      <c r="AE56" s="144">
        <f>+H56/G56</f>
        <v>0.93810251649063747</v>
      </c>
    </row>
    <row r="57" spans="1:31" s="142" customFormat="1" ht="42.75" x14ac:dyDescent="0.25">
      <c r="A57" s="36"/>
      <c r="B57" s="140">
        <v>228201</v>
      </c>
      <c r="C57" s="36" t="s">
        <v>600</v>
      </c>
      <c r="D57" s="36" t="s">
        <v>16</v>
      </c>
      <c r="E57" s="141"/>
      <c r="F57" s="168"/>
      <c r="G57" s="168"/>
      <c r="H57" s="168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>
        <v>0</v>
      </c>
      <c r="W57" s="40">
        <v>0</v>
      </c>
      <c r="X57" s="40"/>
      <c r="Y57" s="40">
        <f t="shared" si="2"/>
        <v>0</v>
      </c>
      <c r="Z57" s="36"/>
      <c r="AA57" s="36"/>
      <c r="AD57" s="143"/>
      <c r="AE57" s="144"/>
    </row>
    <row r="58" spans="1:31" s="142" customFormat="1" ht="57" x14ac:dyDescent="0.25">
      <c r="A58" s="36">
        <f>A56+1</f>
        <v>21</v>
      </c>
      <c r="B58" s="140">
        <v>228203</v>
      </c>
      <c r="C58" s="36" t="s">
        <v>359</v>
      </c>
      <c r="D58" s="36" t="s">
        <v>16</v>
      </c>
      <c r="E58" s="141">
        <v>0</v>
      </c>
      <c r="F58" s="168">
        <v>0</v>
      </c>
      <c r="G58" s="168">
        <v>23435141</v>
      </c>
      <c r="H58" s="168">
        <v>23435140.780000001</v>
      </c>
      <c r="I58" s="40">
        <v>32.880000000000003</v>
      </c>
      <c r="J58" s="40">
        <v>0</v>
      </c>
      <c r="K58" s="40">
        <v>0</v>
      </c>
      <c r="L58" s="40">
        <v>7.89</v>
      </c>
      <c r="M58" s="40">
        <v>0</v>
      </c>
      <c r="N58" s="40">
        <v>0</v>
      </c>
      <c r="O58" s="40">
        <v>7.89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/>
      <c r="Y58" s="40">
        <f t="shared" si="2"/>
        <v>7.89</v>
      </c>
      <c r="Z58" s="36" t="s">
        <v>121</v>
      </c>
      <c r="AA58" s="36" t="s">
        <v>360</v>
      </c>
      <c r="AD58" s="9">
        <f>+Y58/L58</f>
        <v>1</v>
      </c>
      <c r="AE58" s="10">
        <f>+H58/G58</f>
        <v>0.99999999061238853</v>
      </c>
    </row>
    <row r="59" spans="1:31" s="142" customFormat="1" ht="42.75" x14ac:dyDescent="0.25">
      <c r="A59" s="36"/>
      <c r="B59" s="140">
        <v>228252</v>
      </c>
      <c r="C59" s="36" t="s">
        <v>601</v>
      </c>
      <c r="D59" s="36" t="s">
        <v>16</v>
      </c>
      <c r="E59" s="141"/>
      <c r="F59" s="168"/>
      <c r="G59" s="168"/>
      <c r="H59" s="168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>
        <v>0</v>
      </c>
      <c r="W59" s="40">
        <v>0</v>
      </c>
      <c r="X59" s="40"/>
      <c r="Y59" s="40">
        <f t="shared" si="2"/>
        <v>0</v>
      </c>
      <c r="Z59" s="36"/>
      <c r="AA59" s="36"/>
      <c r="AD59" s="9"/>
      <c r="AE59" s="10"/>
    </row>
    <row r="60" spans="1:31" s="142" customFormat="1" ht="57" x14ac:dyDescent="0.25">
      <c r="A60" s="36"/>
      <c r="B60" s="140">
        <v>228343</v>
      </c>
      <c r="C60" s="36" t="s">
        <v>602</v>
      </c>
      <c r="D60" s="36" t="s">
        <v>16</v>
      </c>
      <c r="E60" s="141"/>
      <c r="F60" s="168"/>
      <c r="G60" s="168"/>
      <c r="H60" s="168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>
        <v>0</v>
      </c>
      <c r="W60" s="40">
        <v>0</v>
      </c>
      <c r="X60" s="40"/>
      <c r="Y60" s="40">
        <f t="shared" si="2"/>
        <v>0</v>
      </c>
      <c r="Z60" s="36"/>
      <c r="AA60" s="36"/>
      <c r="AD60" s="9"/>
      <c r="AE60" s="10"/>
    </row>
    <row r="61" spans="1:31" s="142" customFormat="1" ht="42.75" x14ac:dyDescent="0.25">
      <c r="A61" s="36"/>
      <c r="B61" s="140">
        <v>229052</v>
      </c>
      <c r="C61" s="36" t="s">
        <v>603</v>
      </c>
      <c r="D61" s="36" t="s">
        <v>16</v>
      </c>
      <c r="E61" s="141"/>
      <c r="F61" s="168"/>
      <c r="G61" s="168"/>
      <c r="H61" s="168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>
        <v>0</v>
      </c>
      <c r="W61" s="40">
        <v>0</v>
      </c>
      <c r="X61" s="40"/>
      <c r="Y61" s="40">
        <f t="shared" si="2"/>
        <v>0</v>
      </c>
      <c r="Z61" s="36"/>
      <c r="AA61" s="36"/>
      <c r="AD61" s="9"/>
      <c r="AE61" s="10"/>
    </row>
    <row r="62" spans="1:31" s="142" customFormat="1" ht="57" x14ac:dyDescent="0.25">
      <c r="A62" s="36">
        <f>A58+1</f>
        <v>22</v>
      </c>
      <c r="B62" s="140">
        <v>240201</v>
      </c>
      <c r="C62" s="36" t="s">
        <v>389</v>
      </c>
      <c r="D62" s="36" t="s">
        <v>16</v>
      </c>
      <c r="E62" s="141">
        <v>0</v>
      </c>
      <c r="F62" s="168">
        <v>0</v>
      </c>
      <c r="G62" s="168">
        <v>1036852</v>
      </c>
      <c r="H62" s="168">
        <v>527921.52</v>
      </c>
      <c r="I62" s="40">
        <v>27.1</v>
      </c>
      <c r="J62" s="40">
        <v>0</v>
      </c>
      <c r="K62" s="40">
        <v>0</v>
      </c>
      <c r="L62" s="40">
        <v>0.35</v>
      </c>
      <c r="M62" s="40">
        <v>0</v>
      </c>
      <c r="N62" s="40">
        <v>0</v>
      </c>
      <c r="O62" s="40">
        <v>0.28999999999999998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/>
      <c r="Y62" s="40">
        <f t="shared" si="2"/>
        <v>0.28999999999999998</v>
      </c>
      <c r="Z62" s="36" t="s">
        <v>99</v>
      </c>
      <c r="AA62" s="36" t="s">
        <v>390</v>
      </c>
      <c r="AD62" s="9">
        <f>+Y62/L62</f>
        <v>0.82857142857142851</v>
      </c>
      <c r="AE62" s="10">
        <f>+H62/G62</f>
        <v>0.50915802833962809</v>
      </c>
    </row>
    <row r="63" spans="1:31" s="142" customFormat="1" ht="57" x14ac:dyDescent="0.25">
      <c r="A63" s="36">
        <f>A62+1</f>
        <v>23</v>
      </c>
      <c r="B63" s="140">
        <v>240203</v>
      </c>
      <c r="C63" s="36" t="s">
        <v>391</v>
      </c>
      <c r="D63" s="36" t="s">
        <v>16</v>
      </c>
      <c r="E63" s="141">
        <v>0</v>
      </c>
      <c r="F63" s="168">
        <v>0</v>
      </c>
      <c r="G63" s="168">
        <v>563711</v>
      </c>
      <c r="H63" s="168">
        <v>563710.46</v>
      </c>
      <c r="I63" s="40">
        <v>28</v>
      </c>
      <c r="J63" s="40">
        <v>0</v>
      </c>
      <c r="K63" s="40">
        <v>0</v>
      </c>
      <c r="L63" s="40">
        <v>0.36</v>
      </c>
      <c r="M63" s="40">
        <v>0</v>
      </c>
      <c r="N63" s="40">
        <v>0</v>
      </c>
      <c r="O63" s="40">
        <v>0.33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>
        <f t="shared" si="2"/>
        <v>0.33</v>
      </c>
      <c r="Z63" s="36" t="s">
        <v>392</v>
      </c>
      <c r="AA63" s="36" t="s">
        <v>393</v>
      </c>
      <c r="AD63" s="9">
        <f>+Y63/L63</f>
        <v>0.91666666666666674</v>
      </c>
      <c r="AE63" s="10">
        <f>+H63/G63</f>
        <v>0.99999904206233325</v>
      </c>
    </row>
    <row r="64" spans="1:31" s="142" customFormat="1" ht="57" x14ac:dyDescent="0.25">
      <c r="A64" s="36"/>
      <c r="B64" s="140">
        <v>240204</v>
      </c>
      <c r="C64" s="36" t="s">
        <v>604</v>
      </c>
      <c r="D64" s="36" t="s">
        <v>16</v>
      </c>
      <c r="E64" s="141"/>
      <c r="F64" s="168"/>
      <c r="G64" s="168"/>
      <c r="H64" s="168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>
        <v>0</v>
      </c>
      <c r="W64" s="40">
        <v>0</v>
      </c>
      <c r="X64" s="40"/>
      <c r="Y64" s="40">
        <f t="shared" si="2"/>
        <v>0</v>
      </c>
      <c r="Z64" s="36"/>
      <c r="AA64" s="36"/>
      <c r="AD64" s="9"/>
      <c r="AE64" s="10"/>
    </row>
    <row r="65" spans="1:31" s="142" customFormat="1" ht="57" x14ac:dyDescent="0.25">
      <c r="A65" s="36"/>
      <c r="B65" s="140">
        <v>240205</v>
      </c>
      <c r="C65" s="36" t="s">
        <v>605</v>
      </c>
      <c r="D65" s="36" t="s">
        <v>16</v>
      </c>
      <c r="E65" s="141"/>
      <c r="F65" s="168"/>
      <c r="G65" s="168"/>
      <c r="H65" s="168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>
        <v>0</v>
      </c>
      <c r="W65" s="40">
        <v>0</v>
      </c>
      <c r="X65" s="40"/>
      <c r="Y65" s="40">
        <f t="shared" si="2"/>
        <v>0</v>
      </c>
      <c r="Z65" s="36"/>
      <c r="AA65" s="36"/>
      <c r="AD65" s="9"/>
      <c r="AE65" s="10"/>
    </row>
    <row r="66" spans="1:31" s="142" customFormat="1" ht="42.75" x14ac:dyDescent="0.25">
      <c r="A66" s="36">
        <f>A63+1</f>
        <v>24</v>
      </c>
      <c r="B66" s="140">
        <v>245049</v>
      </c>
      <c r="C66" s="36" t="s">
        <v>361</v>
      </c>
      <c r="D66" s="36" t="s">
        <v>16</v>
      </c>
      <c r="E66" s="141">
        <v>0</v>
      </c>
      <c r="F66" s="168">
        <v>0</v>
      </c>
      <c r="G66" s="168">
        <v>9951176</v>
      </c>
      <c r="H66" s="168">
        <v>9951173.7200000007</v>
      </c>
      <c r="I66" s="40">
        <v>13.65</v>
      </c>
      <c r="J66" s="40">
        <v>0</v>
      </c>
      <c r="K66" s="40">
        <v>0</v>
      </c>
      <c r="L66" s="40">
        <v>1.98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>
        <f t="shared" si="2"/>
        <v>0</v>
      </c>
      <c r="Z66" s="36" t="s">
        <v>99</v>
      </c>
      <c r="AA66" s="36" t="s">
        <v>362</v>
      </c>
      <c r="AD66" s="9">
        <f>+Y66/L66</f>
        <v>0</v>
      </c>
      <c r="AE66" s="10">
        <f>+H66/G66</f>
        <v>0.99999977088135117</v>
      </c>
    </row>
    <row r="67" spans="1:31" s="142" customFormat="1" ht="57" x14ac:dyDescent="0.25">
      <c r="A67" s="36"/>
      <c r="B67" s="140">
        <v>245544</v>
      </c>
      <c r="C67" s="36" t="s">
        <v>606</v>
      </c>
      <c r="D67" s="36" t="s">
        <v>16</v>
      </c>
      <c r="E67" s="141"/>
      <c r="F67" s="168"/>
      <c r="G67" s="168"/>
      <c r="H67" s="168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>
        <v>0</v>
      </c>
      <c r="W67" s="40">
        <v>0</v>
      </c>
      <c r="X67" s="40"/>
      <c r="Y67" s="40">
        <f t="shared" si="2"/>
        <v>0</v>
      </c>
      <c r="Z67" s="36"/>
      <c r="AA67" s="36"/>
      <c r="AD67" s="9"/>
      <c r="AE67" s="10"/>
    </row>
    <row r="68" spans="1:31" s="142" customFormat="1" ht="42.75" x14ac:dyDescent="0.25">
      <c r="A68" s="36">
        <f>A66+1</f>
        <v>25</v>
      </c>
      <c r="B68" s="140">
        <v>245545</v>
      </c>
      <c r="C68" s="36" t="s">
        <v>51</v>
      </c>
      <c r="D68" s="36" t="s">
        <v>16</v>
      </c>
      <c r="E68" s="141">
        <v>54600000</v>
      </c>
      <c r="F68" s="168">
        <v>45000000</v>
      </c>
      <c r="G68" s="168">
        <v>28592656</v>
      </c>
      <c r="H68" s="168">
        <v>28570708.399999999</v>
      </c>
      <c r="I68" s="40">
        <v>27.4</v>
      </c>
      <c r="J68" s="40">
        <v>8.4</v>
      </c>
      <c r="K68" s="40">
        <v>8</v>
      </c>
      <c r="L68" s="40">
        <v>9.24</v>
      </c>
      <c r="M68" s="40">
        <v>0</v>
      </c>
      <c r="N68" s="40">
        <v>0</v>
      </c>
      <c r="O68" s="40">
        <v>3.8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v>0</v>
      </c>
      <c r="V68" s="40">
        <v>0</v>
      </c>
      <c r="W68" s="40">
        <v>0</v>
      </c>
      <c r="X68" s="40"/>
      <c r="Y68" s="40">
        <f t="shared" si="2"/>
        <v>3.8</v>
      </c>
      <c r="Z68" s="36" t="s">
        <v>18</v>
      </c>
      <c r="AA68" s="36" t="s">
        <v>34</v>
      </c>
      <c r="AD68" s="9">
        <f t="shared" ref="AD68:AD76" si="4">+Y68/L68</f>
        <v>0.41125541125541121</v>
      </c>
      <c r="AE68" s="10">
        <f t="shared" ref="AE68:AE76" si="5">+H68/G68</f>
        <v>0.9992324042929065</v>
      </c>
    </row>
    <row r="69" spans="1:31" s="142" customFormat="1" ht="57" x14ac:dyDescent="0.25">
      <c r="A69" s="36">
        <f t="shared" ref="A69:A74" si="6">A68+1</f>
        <v>26</v>
      </c>
      <c r="B69" s="140">
        <v>245546</v>
      </c>
      <c r="C69" s="36" t="s">
        <v>52</v>
      </c>
      <c r="D69" s="36" t="s">
        <v>16</v>
      </c>
      <c r="E69" s="141">
        <v>29250000</v>
      </c>
      <c r="F69" s="168">
        <v>29250000</v>
      </c>
      <c r="G69" s="168">
        <v>17153524</v>
      </c>
      <c r="H69" s="168">
        <v>17153521.629999999</v>
      </c>
      <c r="I69" s="40">
        <v>23</v>
      </c>
      <c r="J69" s="40">
        <v>9.0000000000000018</v>
      </c>
      <c r="K69" s="40">
        <v>9</v>
      </c>
      <c r="L69" s="40">
        <v>5.1100000000000003</v>
      </c>
      <c r="M69" s="40">
        <v>0</v>
      </c>
      <c r="N69" s="40">
        <v>0</v>
      </c>
      <c r="O69" s="40">
        <v>0</v>
      </c>
      <c r="P69" s="40">
        <v>0</v>
      </c>
      <c r="Q69" s="40">
        <v>0.77</v>
      </c>
      <c r="R69" s="40">
        <v>0</v>
      </c>
      <c r="S69" s="40">
        <v>0</v>
      </c>
      <c r="T69" s="40">
        <v>0</v>
      </c>
      <c r="U69" s="40">
        <v>0</v>
      </c>
      <c r="V69" s="40">
        <v>0</v>
      </c>
      <c r="W69" s="40">
        <v>0</v>
      </c>
      <c r="X69" s="40"/>
      <c r="Y69" s="40">
        <f t="shared" si="2"/>
        <v>0.77</v>
      </c>
      <c r="Z69" s="36" t="s">
        <v>17</v>
      </c>
      <c r="AA69" s="36" t="s">
        <v>53</v>
      </c>
      <c r="AD69" s="9">
        <f t="shared" si="4"/>
        <v>0.15068493150684931</v>
      </c>
      <c r="AE69" s="10">
        <f t="shared" si="5"/>
        <v>0.99999986183597023</v>
      </c>
    </row>
    <row r="70" spans="1:31" s="142" customFormat="1" ht="71.25" x14ac:dyDescent="0.25">
      <c r="A70" s="36">
        <f t="shared" si="6"/>
        <v>27</v>
      </c>
      <c r="B70" s="140">
        <v>245550</v>
      </c>
      <c r="C70" s="36" t="s">
        <v>54</v>
      </c>
      <c r="D70" s="36" t="s">
        <v>16</v>
      </c>
      <c r="E70" s="141">
        <v>26487500</v>
      </c>
      <c r="F70" s="168">
        <v>15000000</v>
      </c>
      <c r="G70" s="168">
        <v>6721100</v>
      </c>
      <c r="H70" s="168">
        <v>6721098.5999999996</v>
      </c>
      <c r="I70" s="40">
        <v>19.149999999999999</v>
      </c>
      <c r="J70" s="40">
        <v>8.1500000000000021</v>
      </c>
      <c r="K70" s="40">
        <v>8</v>
      </c>
      <c r="L70" s="40">
        <v>2.46</v>
      </c>
      <c r="M70" s="40">
        <v>0</v>
      </c>
      <c r="N70" s="40">
        <v>0</v>
      </c>
      <c r="O70" s="40">
        <v>0</v>
      </c>
      <c r="P70" s="40">
        <v>0</v>
      </c>
      <c r="Q70" s="40">
        <v>0.79</v>
      </c>
      <c r="R70" s="40">
        <v>0</v>
      </c>
      <c r="S70" s="40">
        <v>0</v>
      </c>
      <c r="T70" s="40">
        <v>0</v>
      </c>
      <c r="U70" s="40">
        <v>0</v>
      </c>
      <c r="V70" s="40">
        <v>0</v>
      </c>
      <c r="W70" s="40">
        <v>0</v>
      </c>
      <c r="X70" s="40"/>
      <c r="Y70" s="40">
        <f t="shared" si="2"/>
        <v>0.79</v>
      </c>
      <c r="Z70" s="36" t="s">
        <v>55</v>
      </c>
      <c r="AA70" s="36" t="s">
        <v>56</v>
      </c>
      <c r="AD70" s="9">
        <f t="shared" si="4"/>
        <v>0.32113821138211385</v>
      </c>
      <c r="AE70" s="10">
        <f t="shared" si="5"/>
        <v>0.99999979170076325</v>
      </c>
    </row>
    <row r="71" spans="1:31" s="142" customFormat="1" ht="42.75" x14ac:dyDescent="0.25">
      <c r="A71" s="36">
        <f t="shared" si="6"/>
        <v>28</v>
      </c>
      <c r="B71" s="140">
        <v>245554</v>
      </c>
      <c r="C71" s="36" t="s">
        <v>57</v>
      </c>
      <c r="D71" s="36" t="s">
        <v>16</v>
      </c>
      <c r="E71" s="141">
        <v>53950000.000000007</v>
      </c>
      <c r="F71" s="168">
        <v>45000000</v>
      </c>
      <c r="G71" s="168">
        <v>31195039</v>
      </c>
      <c r="H71" s="168">
        <v>31195010.300000001</v>
      </c>
      <c r="I71" s="40">
        <v>18.03</v>
      </c>
      <c r="J71" s="40">
        <v>8.0299999999999994</v>
      </c>
      <c r="K71" s="40">
        <v>8</v>
      </c>
      <c r="L71" s="40">
        <v>10.11</v>
      </c>
      <c r="M71" s="40">
        <v>0</v>
      </c>
      <c r="N71" s="40">
        <v>0</v>
      </c>
      <c r="O71" s="40">
        <v>1.72</v>
      </c>
      <c r="P71" s="40">
        <v>0</v>
      </c>
      <c r="Q71" s="40">
        <v>1.1100000000000001</v>
      </c>
      <c r="R71" s="40">
        <v>0</v>
      </c>
      <c r="S71" s="40">
        <v>0</v>
      </c>
      <c r="T71" s="40">
        <v>0</v>
      </c>
      <c r="U71" s="40">
        <v>0</v>
      </c>
      <c r="V71" s="40">
        <v>0</v>
      </c>
      <c r="W71" s="40">
        <v>0</v>
      </c>
      <c r="X71" s="40"/>
      <c r="Y71" s="40">
        <f t="shared" si="2"/>
        <v>2.83</v>
      </c>
      <c r="Z71" s="36" t="s">
        <v>33</v>
      </c>
      <c r="AA71" s="36" t="s">
        <v>58</v>
      </c>
      <c r="AD71" s="9">
        <f t="shared" si="4"/>
        <v>0.27992087042532149</v>
      </c>
      <c r="AE71" s="10">
        <f t="shared" si="5"/>
        <v>0.99999907998191639</v>
      </c>
    </row>
    <row r="72" spans="1:31" s="142" customFormat="1" ht="42.75" x14ac:dyDescent="0.25">
      <c r="A72" s="36">
        <f t="shared" si="6"/>
        <v>29</v>
      </c>
      <c r="B72" s="140">
        <v>245555</v>
      </c>
      <c r="C72" s="36" t="s">
        <v>59</v>
      </c>
      <c r="D72" s="36" t="s">
        <v>16</v>
      </c>
      <c r="E72" s="141">
        <v>30095000</v>
      </c>
      <c r="F72" s="168">
        <v>20000000</v>
      </c>
      <c r="G72" s="168">
        <v>11191584</v>
      </c>
      <c r="H72" s="168">
        <v>10019363.73</v>
      </c>
      <c r="I72" s="40">
        <v>10.6</v>
      </c>
      <c r="J72" s="40">
        <v>4.63</v>
      </c>
      <c r="K72" s="40">
        <v>5</v>
      </c>
      <c r="L72" s="40">
        <v>3.97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T72" s="40">
        <v>0</v>
      </c>
      <c r="U72" s="40">
        <v>0</v>
      </c>
      <c r="V72" s="40">
        <v>0</v>
      </c>
      <c r="W72" s="40">
        <v>0</v>
      </c>
      <c r="X72" s="40"/>
      <c r="Y72" s="40">
        <f t="shared" si="2"/>
        <v>0</v>
      </c>
      <c r="Z72" s="36" t="s">
        <v>17</v>
      </c>
      <c r="AA72" s="36" t="s">
        <v>35</v>
      </c>
      <c r="AD72" s="9">
        <f t="shared" si="4"/>
        <v>0</v>
      </c>
      <c r="AE72" s="10">
        <f t="shared" si="5"/>
        <v>0.89525877034028434</v>
      </c>
    </row>
    <row r="73" spans="1:31" s="142" customFormat="1" ht="71.25" x14ac:dyDescent="0.25">
      <c r="A73" s="36">
        <f t="shared" si="6"/>
        <v>30</v>
      </c>
      <c r="B73" s="140">
        <v>257654</v>
      </c>
      <c r="C73" s="36" t="s">
        <v>60</v>
      </c>
      <c r="D73" s="36" t="s">
        <v>16</v>
      </c>
      <c r="E73" s="141">
        <v>4257500</v>
      </c>
      <c r="F73" s="168">
        <v>3000000</v>
      </c>
      <c r="G73" s="168">
        <v>11941958</v>
      </c>
      <c r="H73" s="168">
        <v>11466273.630000001</v>
      </c>
      <c r="I73" s="40">
        <v>12.31</v>
      </c>
      <c r="J73" s="40">
        <v>1.31</v>
      </c>
      <c r="K73" s="40">
        <v>1</v>
      </c>
      <c r="L73" s="40">
        <v>1.5</v>
      </c>
      <c r="M73" s="40">
        <v>0.23</v>
      </c>
      <c r="N73" s="40">
        <v>0</v>
      </c>
      <c r="O73" s="40">
        <v>0.68</v>
      </c>
      <c r="P73" s="40">
        <v>0</v>
      </c>
      <c r="Q73" s="40">
        <v>0</v>
      </c>
      <c r="R73" s="40">
        <v>0</v>
      </c>
      <c r="S73" s="40">
        <v>0</v>
      </c>
      <c r="T73" s="40">
        <v>0</v>
      </c>
      <c r="U73" s="40">
        <v>0</v>
      </c>
      <c r="V73" s="40">
        <v>0</v>
      </c>
      <c r="W73" s="40">
        <v>0</v>
      </c>
      <c r="X73" s="40"/>
      <c r="Y73" s="40">
        <f t="shared" ref="Y73:Y74" si="7">M73+N73+O73+P73+Q73+R73+S73+T73+U73+V73+W73+X73</f>
        <v>0.91</v>
      </c>
      <c r="Z73" s="36" t="s">
        <v>36</v>
      </c>
      <c r="AA73" s="36" t="s">
        <v>61</v>
      </c>
      <c r="AD73" s="9">
        <f t="shared" si="4"/>
        <v>0.60666666666666669</v>
      </c>
      <c r="AE73" s="10">
        <f t="shared" si="5"/>
        <v>0.96016697010657726</v>
      </c>
    </row>
    <row r="74" spans="1:31" s="142" customFormat="1" ht="57" x14ac:dyDescent="0.25">
      <c r="A74" s="36">
        <f t="shared" si="6"/>
        <v>31</v>
      </c>
      <c r="B74" s="140">
        <v>283218</v>
      </c>
      <c r="C74" s="36" t="s">
        <v>394</v>
      </c>
      <c r="D74" s="36" t="s">
        <v>16</v>
      </c>
      <c r="E74" s="141">
        <v>0</v>
      </c>
      <c r="F74" s="168">
        <v>0</v>
      </c>
      <c r="G74" s="168">
        <v>67702717</v>
      </c>
      <c r="H74" s="168">
        <v>28817698.079999998</v>
      </c>
      <c r="I74" s="40">
        <v>5.44</v>
      </c>
      <c r="J74" s="40">
        <v>0</v>
      </c>
      <c r="K74" s="40">
        <v>0</v>
      </c>
      <c r="L74" s="40">
        <v>1.17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1.03</v>
      </c>
      <c r="T74" s="40">
        <v>0</v>
      </c>
      <c r="U74" s="40">
        <v>0</v>
      </c>
      <c r="V74" s="40">
        <v>0</v>
      </c>
      <c r="W74" s="40">
        <v>0</v>
      </c>
      <c r="X74" s="40"/>
      <c r="Y74" s="40">
        <f t="shared" si="7"/>
        <v>1.03</v>
      </c>
      <c r="Z74" s="36" t="s">
        <v>112</v>
      </c>
      <c r="AA74" s="36" t="s">
        <v>395</v>
      </c>
      <c r="AD74" s="9">
        <f t="shared" si="4"/>
        <v>0.88034188034188043</v>
      </c>
      <c r="AE74" s="10">
        <f t="shared" si="5"/>
        <v>0.42565054043547468</v>
      </c>
    </row>
    <row r="75" spans="1:31" x14ac:dyDescent="0.25">
      <c r="A75" s="30" t="s">
        <v>62</v>
      </c>
      <c r="B75" s="117"/>
      <c r="C75" s="31"/>
      <c r="D75" s="31"/>
      <c r="E75" s="31"/>
      <c r="F75" s="167"/>
      <c r="G75" s="170"/>
      <c r="H75" s="167"/>
      <c r="I75" s="45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31"/>
      <c r="AA75" s="34"/>
      <c r="AD75" s="9" t="e">
        <f t="shared" si="4"/>
        <v>#DIV/0!</v>
      </c>
      <c r="AE75" s="10" t="e">
        <f t="shared" si="5"/>
        <v>#DIV/0!</v>
      </c>
    </row>
    <row r="76" spans="1:31" s="142" customFormat="1" ht="57" x14ac:dyDescent="0.25">
      <c r="A76" s="36">
        <f>A74+1</f>
        <v>32</v>
      </c>
      <c r="B76" s="140">
        <v>116535</v>
      </c>
      <c r="C76" s="36" t="s">
        <v>63</v>
      </c>
      <c r="D76" s="36" t="s">
        <v>64</v>
      </c>
      <c r="E76" s="141">
        <v>58500000</v>
      </c>
      <c r="F76" s="168">
        <v>58350000</v>
      </c>
      <c r="G76" s="168">
        <v>20561229</v>
      </c>
      <c r="H76" s="168">
        <v>17358399.170000002</v>
      </c>
      <c r="I76" s="40">
        <v>25</v>
      </c>
      <c r="J76" s="40">
        <v>9.0000000000000018</v>
      </c>
      <c r="K76" s="40">
        <v>9</v>
      </c>
      <c r="L76" s="40">
        <v>8.23</v>
      </c>
      <c r="M76" s="40">
        <v>0</v>
      </c>
      <c r="N76" s="40">
        <v>0</v>
      </c>
      <c r="O76" s="40">
        <v>0</v>
      </c>
      <c r="P76" s="40">
        <v>0</v>
      </c>
      <c r="Q76" s="40">
        <v>0</v>
      </c>
      <c r="R76" s="40">
        <v>0</v>
      </c>
      <c r="S76" s="40">
        <v>0</v>
      </c>
      <c r="T76" s="40">
        <v>0</v>
      </c>
      <c r="U76" s="40">
        <v>0</v>
      </c>
      <c r="V76" s="40">
        <v>0</v>
      </c>
      <c r="W76" s="40">
        <v>0.67</v>
      </c>
      <c r="X76" s="40"/>
      <c r="Y76" s="40">
        <f>M76+N76+O76+P76+Q76+R76+S76+T76+U76+V76+W76+X76</f>
        <v>0.67</v>
      </c>
      <c r="Z76" s="36" t="s">
        <v>65</v>
      </c>
      <c r="AA76" s="36" t="s">
        <v>66</v>
      </c>
      <c r="AD76" s="9">
        <f t="shared" si="4"/>
        <v>8.1409477521263665E-2</v>
      </c>
      <c r="AE76" s="10">
        <f t="shared" si="5"/>
        <v>0.84422965037741671</v>
      </c>
    </row>
    <row r="77" spans="1:31" s="142" customFormat="1" ht="57" x14ac:dyDescent="0.25">
      <c r="A77" s="36"/>
      <c r="B77" s="140">
        <v>295078</v>
      </c>
      <c r="C77" s="36" t="s">
        <v>560</v>
      </c>
      <c r="D77" s="36" t="s">
        <v>64</v>
      </c>
      <c r="E77" s="141"/>
      <c r="F77" s="168"/>
      <c r="G77" s="168"/>
      <c r="H77" s="168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>
        <v>0</v>
      </c>
      <c r="W77" s="40">
        <v>0</v>
      </c>
      <c r="X77" s="40"/>
      <c r="Y77" s="40"/>
      <c r="Z77" s="36"/>
      <c r="AA77" s="36"/>
      <c r="AD77" s="9"/>
      <c r="AE77" s="10"/>
    </row>
    <row r="78" spans="1:31" s="142" customFormat="1" ht="14.25" x14ac:dyDescent="0.25">
      <c r="A78" s="36">
        <f>A76+1</f>
        <v>33</v>
      </c>
      <c r="B78" s="140">
        <v>15149</v>
      </c>
      <c r="C78" s="36" t="s">
        <v>99</v>
      </c>
      <c r="D78" s="36" t="s">
        <v>16</v>
      </c>
      <c r="E78" s="141">
        <v>65000000</v>
      </c>
      <c r="F78" s="168">
        <v>27073000</v>
      </c>
      <c r="G78" s="168">
        <v>20333623</v>
      </c>
      <c r="H78" s="168">
        <v>14708234.119999999</v>
      </c>
      <c r="I78" s="40">
        <v>15</v>
      </c>
      <c r="J78" s="40">
        <v>10</v>
      </c>
      <c r="K78" s="40">
        <v>10</v>
      </c>
      <c r="L78" s="40">
        <v>2.1</v>
      </c>
      <c r="M78" s="40">
        <v>0</v>
      </c>
      <c r="N78" s="40">
        <v>0</v>
      </c>
      <c r="O78" s="40">
        <v>0</v>
      </c>
      <c r="P78" s="40">
        <v>0</v>
      </c>
      <c r="Q78" s="40">
        <v>0.65</v>
      </c>
      <c r="R78" s="40">
        <v>0</v>
      </c>
      <c r="S78" s="40">
        <v>0</v>
      </c>
      <c r="T78" s="40">
        <v>0</v>
      </c>
      <c r="U78" s="40">
        <v>0</v>
      </c>
      <c r="V78" s="40"/>
      <c r="W78" s="40"/>
      <c r="X78" s="40"/>
      <c r="Y78" s="40">
        <f t="shared" ref="Y78:Y88" si="8">M78+N78+O78+P78+Q78+R78+S78+T78+U78+V78+W78+X78</f>
        <v>0.65</v>
      </c>
      <c r="Z78" s="36" t="s">
        <v>67</v>
      </c>
      <c r="AA78" s="36" t="s">
        <v>68</v>
      </c>
      <c r="AD78" s="9">
        <f>+Y78/L78</f>
        <v>0.30952380952380953</v>
      </c>
      <c r="AE78" s="10">
        <f>+H78/G78</f>
        <v>0.72334547168500174</v>
      </c>
    </row>
    <row r="79" spans="1:31" s="142" customFormat="1" ht="42.75" x14ac:dyDescent="0.25">
      <c r="A79" s="36"/>
      <c r="B79" s="140">
        <v>34968</v>
      </c>
      <c r="C79" s="36" t="s">
        <v>561</v>
      </c>
      <c r="D79" s="36" t="s">
        <v>16</v>
      </c>
      <c r="E79" s="141"/>
      <c r="F79" s="168"/>
      <c r="G79" s="168">
        <v>8690240</v>
      </c>
      <c r="H79" s="168">
        <v>0</v>
      </c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>
        <v>0</v>
      </c>
      <c r="W79" s="40">
        <v>0</v>
      </c>
      <c r="X79" s="40"/>
      <c r="Y79" s="40"/>
      <c r="Z79" s="36"/>
      <c r="AA79" s="36"/>
      <c r="AD79" s="9"/>
      <c r="AE79" s="10">
        <f>+H79/G79</f>
        <v>0</v>
      </c>
    </row>
    <row r="80" spans="1:31" s="142" customFormat="1" ht="42.75" x14ac:dyDescent="0.25">
      <c r="A80" s="36"/>
      <c r="B80" s="140">
        <v>34973</v>
      </c>
      <c r="C80" s="36" t="s">
        <v>562</v>
      </c>
      <c r="D80" s="36" t="s">
        <v>16</v>
      </c>
      <c r="E80" s="141"/>
      <c r="F80" s="168"/>
      <c r="G80" s="168"/>
      <c r="H80" s="168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>
        <v>0</v>
      </c>
      <c r="W80" s="40">
        <v>0</v>
      </c>
      <c r="X80" s="40"/>
      <c r="Y80" s="40"/>
      <c r="Z80" s="36"/>
      <c r="AA80" s="36"/>
      <c r="AD80" s="9"/>
      <c r="AE80" s="10"/>
    </row>
    <row r="81" spans="1:31" s="142" customFormat="1" ht="43.5" customHeight="1" x14ac:dyDescent="0.25">
      <c r="A81" s="36">
        <f>A78+1</f>
        <v>34</v>
      </c>
      <c r="B81" s="140">
        <v>190127</v>
      </c>
      <c r="C81" s="36" t="s">
        <v>437</v>
      </c>
      <c r="D81" s="36" t="s">
        <v>16</v>
      </c>
      <c r="E81" s="141">
        <v>0</v>
      </c>
      <c r="F81" s="168">
        <v>0</v>
      </c>
      <c r="G81" s="168">
        <v>1162518</v>
      </c>
      <c r="H81" s="168">
        <v>1162517.8700000001</v>
      </c>
      <c r="I81" s="40">
        <v>0.24</v>
      </c>
      <c r="J81" s="40">
        <v>0</v>
      </c>
      <c r="K81" s="40">
        <v>0</v>
      </c>
      <c r="L81" s="40">
        <v>0.01</v>
      </c>
      <c r="M81" s="40">
        <v>0</v>
      </c>
      <c r="N81" s="40">
        <v>0</v>
      </c>
      <c r="O81" s="40">
        <v>0</v>
      </c>
      <c r="P81" s="40">
        <v>0</v>
      </c>
      <c r="Q81" s="40">
        <v>0.02</v>
      </c>
      <c r="R81" s="40">
        <v>0</v>
      </c>
      <c r="S81" s="40">
        <v>0</v>
      </c>
      <c r="T81" s="40">
        <v>0</v>
      </c>
      <c r="U81" s="40">
        <v>0</v>
      </c>
      <c r="V81" s="40"/>
      <c r="W81" s="40">
        <v>0</v>
      </c>
      <c r="X81" s="40"/>
      <c r="Y81" s="40">
        <f t="shared" si="8"/>
        <v>0.02</v>
      </c>
      <c r="Z81" s="36" t="s">
        <v>20</v>
      </c>
      <c r="AA81" s="36" t="s">
        <v>20</v>
      </c>
      <c r="AD81" s="143">
        <f t="shared" ref="AD81:AD87" si="9">+Y81/L81</f>
        <v>2</v>
      </c>
      <c r="AE81" s="10">
        <f t="shared" ref="AE81:AE87" si="10">+H81/G81</f>
        <v>0.99999988817377461</v>
      </c>
    </row>
    <row r="82" spans="1:31" s="142" customFormat="1" ht="42.75" x14ac:dyDescent="0.25">
      <c r="A82" s="36">
        <f t="shared" ref="A82:A87" si="11">A81+1</f>
        <v>35</v>
      </c>
      <c r="B82" s="140">
        <v>211604</v>
      </c>
      <c r="C82" s="36" t="s">
        <v>69</v>
      </c>
      <c r="D82" s="36" t="s">
        <v>16</v>
      </c>
      <c r="E82" s="141">
        <v>26000000</v>
      </c>
      <c r="F82" s="168">
        <v>20000000</v>
      </c>
      <c r="G82" s="168">
        <v>29385329</v>
      </c>
      <c r="H82" s="168">
        <v>28344887.18</v>
      </c>
      <c r="I82" s="40">
        <v>12</v>
      </c>
      <c r="J82" s="40">
        <v>3.9999999999999996</v>
      </c>
      <c r="K82" s="40">
        <v>4</v>
      </c>
      <c r="L82" s="40">
        <v>5.35</v>
      </c>
      <c r="M82" s="40">
        <v>0</v>
      </c>
      <c r="N82" s="40">
        <v>0</v>
      </c>
      <c r="O82" s="40">
        <v>1.25</v>
      </c>
      <c r="P82" s="40">
        <v>0.09</v>
      </c>
      <c r="Q82" s="40">
        <v>0</v>
      </c>
      <c r="R82" s="40">
        <v>0</v>
      </c>
      <c r="S82" s="40">
        <v>0</v>
      </c>
      <c r="T82" s="40">
        <v>0</v>
      </c>
      <c r="U82" s="40">
        <v>0</v>
      </c>
      <c r="V82" s="40">
        <v>0</v>
      </c>
      <c r="W82" s="40">
        <v>0</v>
      </c>
      <c r="X82" s="40"/>
      <c r="Y82" s="40">
        <f t="shared" si="8"/>
        <v>1.34</v>
      </c>
      <c r="Z82" s="36" t="s">
        <v>70</v>
      </c>
      <c r="AA82" s="36" t="s">
        <v>71</v>
      </c>
      <c r="AD82" s="9">
        <f t="shared" si="9"/>
        <v>0.25046728971962617</v>
      </c>
      <c r="AE82" s="10">
        <f t="shared" si="10"/>
        <v>0.96459315395107537</v>
      </c>
    </row>
    <row r="83" spans="1:31" s="142" customFormat="1" ht="57" x14ac:dyDescent="0.25">
      <c r="A83" s="36">
        <f t="shared" si="11"/>
        <v>36</v>
      </c>
      <c r="B83" s="140">
        <v>228167</v>
      </c>
      <c r="C83" s="36" t="s">
        <v>72</v>
      </c>
      <c r="D83" s="36" t="s">
        <v>16</v>
      </c>
      <c r="E83" s="141">
        <v>97500000</v>
      </c>
      <c r="F83" s="168">
        <v>79000000</v>
      </c>
      <c r="G83" s="168">
        <v>92244381</v>
      </c>
      <c r="H83" s="168">
        <v>92244377.379999995</v>
      </c>
      <c r="I83" s="40">
        <v>45.33</v>
      </c>
      <c r="J83" s="40">
        <v>15</v>
      </c>
      <c r="K83" s="40">
        <v>15</v>
      </c>
      <c r="L83" s="40">
        <v>8.1999999999999993</v>
      </c>
      <c r="M83" s="40">
        <v>2.0699999999999998</v>
      </c>
      <c r="N83" s="40">
        <v>0</v>
      </c>
      <c r="O83" s="40">
        <v>1</v>
      </c>
      <c r="P83" s="40">
        <v>0</v>
      </c>
      <c r="Q83" s="40">
        <v>2.83</v>
      </c>
      <c r="R83" s="40">
        <v>0</v>
      </c>
      <c r="S83" s="40">
        <v>0</v>
      </c>
      <c r="T83" s="40">
        <v>0</v>
      </c>
      <c r="U83" s="40">
        <v>0</v>
      </c>
      <c r="V83" s="40">
        <v>0</v>
      </c>
      <c r="W83" s="40">
        <v>0</v>
      </c>
      <c r="X83" s="40"/>
      <c r="Y83" s="40">
        <f t="shared" si="8"/>
        <v>5.9</v>
      </c>
      <c r="Z83" s="36" t="s">
        <v>73</v>
      </c>
      <c r="AA83" s="36" t="s">
        <v>74</v>
      </c>
      <c r="AD83" s="9">
        <f t="shared" si="9"/>
        <v>0.7195121951219513</v>
      </c>
      <c r="AE83" s="10">
        <f t="shared" si="10"/>
        <v>0.99999996075641717</v>
      </c>
    </row>
    <row r="84" spans="1:31" s="142" customFormat="1" ht="85.5" x14ac:dyDescent="0.25">
      <c r="A84" s="36">
        <f t="shared" si="11"/>
        <v>37</v>
      </c>
      <c r="B84" s="140">
        <v>228911</v>
      </c>
      <c r="C84" s="36" t="s">
        <v>75</v>
      </c>
      <c r="D84" s="36" t="s">
        <v>16</v>
      </c>
      <c r="E84" s="141">
        <v>39000000</v>
      </c>
      <c r="F84" s="168">
        <v>30000000</v>
      </c>
      <c r="G84" s="168">
        <v>0</v>
      </c>
      <c r="H84" s="168">
        <v>0</v>
      </c>
      <c r="I84" s="40">
        <v>14.29</v>
      </c>
      <c r="J84" s="40">
        <v>5.9999999999999991</v>
      </c>
      <c r="K84" s="40">
        <v>6</v>
      </c>
      <c r="L84" s="40">
        <v>0.32</v>
      </c>
      <c r="M84" s="40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0</v>
      </c>
      <c r="T84" s="40">
        <v>0</v>
      </c>
      <c r="U84" s="40">
        <v>0</v>
      </c>
      <c r="V84" s="40">
        <v>0</v>
      </c>
      <c r="W84" s="40">
        <v>0</v>
      </c>
      <c r="X84" s="40"/>
      <c r="Y84" s="40">
        <f t="shared" si="8"/>
        <v>0</v>
      </c>
      <c r="Z84" s="36" t="s">
        <v>65</v>
      </c>
      <c r="AA84" s="36" t="s">
        <v>76</v>
      </c>
      <c r="AD84" s="9">
        <f t="shared" si="9"/>
        <v>0</v>
      </c>
      <c r="AE84" s="10" t="e">
        <f t="shared" si="10"/>
        <v>#DIV/0!</v>
      </c>
    </row>
    <row r="85" spans="1:31" s="142" customFormat="1" ht="57" x14ac:dyDescent="0.25">
      <c r="A85" s="36">
        <f>A84+1</f>
        <v>38</v>
      </c>
      <c r="B85" s="140">
        <v>262253</v>
      </c>
      <c r="C85" s="36" t="s">
        <v>342</v>
      </c>
      <c r="D85" s="36" t="s">
        <v>16</v>
      </c>
      <c r="E85" s="141">
        <v>0</v>
      </c>
      <c r="F85" s="168">
        <v>0</v>
      </c>
      <c r="G85" s="168">
        <v>35679346</v>
      </c>
      <c r="H85" s="168">
        <v>34709514.25</v>
      </c>
      <c r="I85" s="40">
        <v>7.7</v>
      </c>
      <c r="J85" s="40">
        <v>0</v>
      </c>
      <c r="K85" s="40">
        <v>0</v>
      </c>
      <c r="L85" s="40">
        <v>2.99</v>
      </c>
      <c r="M85" s="40">
        <v>0</v>
      </c>
      <c r="N85" s="40">
        <v>0</v>
      </c>
      <c r="O85" s="40">
        <v>0.67</v>
      </c>
      <c r="P85" s="40">
        <v>0</v>
      </c>
      <c r="Q85" s="40">
        <v>0</v>
      </c>
      <c r="R85" s="40">
        <v>0</v>
      </c>
      <c r="S85" s="40">
        <v>0</v>
      </c>
      <c r="T85" s="40">
        <v>0</v>
      </c>
      <c r="U85" s="40">
        <v>0</v>
      </c>
      <c r="V85" s="40">
        <v>0</v>
      </c>
      <c r="W85" s="40">
        <v>1.53</v>
      </c>
      <c r="X85" s="40"/>
      <c r="Y85" s="40">
        <f t="shared" si="8"/>
        <v>2.2000000000000002</v>
      </c>
      <c r="Z85" s="36" t="s">
        <v>65</v>
      </c>
      <c r="AA85" s="36" t="s">
        <v>345</v>
      </c>
      <c r="AD85" s="9">
        <f t="shared" si="9"/>
        <v>0.73578595317725748</v>
      </c>
      <c r="AE85" s="10">
        <f t="shared" si="10"/>
        <v>0.97281811863928225</v>
      </c>
    </row>
    <row r="86" spans="1:31" s="142" customFormat="1" ht="42.75" x14ac:dyDescent="0.25">
      <c r="A86" s="36">
        <f t="shared" si="11"/>
        <v>39</v>
      </c>
      <c r="B86" s="140">
        <v>59458</v>
      </c>
      <c r="C86" s="36" t="s">
        <v>438</v>
      </c>
      <c r="D86" s="36" t="s">
        <v>16</v>
      </c>
      <c r="E86" s="141">
        <v>0</v>
      </c>
      <c r="F86" s="168">
        <v>0</v>
      </c>
      <c r="G86" s="168">
        <v>9496690</v>
      </c>
      <c r="H86" s="168">
        <v>1171099.1599999999</v>
      </c>
      <c r="I86" s="40">
        <v>5</v>
      </c>
      <c r="J86" s="40">
        <v>0</v>
      </c>
      <c r="K86" s="40">
        <v>0</v>
      </c>
      <c r="L86" s="40">
        <v>0.96</v>
      </c>
      <c r="M86" s="40">
        <v>0</v>
      </c>
      <c r="N86" s="40">
        <v>0</v>
      </c>
      <c r="O86" s="40">
        <v>0</v>
      </c>
      <c r="P86" s="40">
        <v>0.09</v>
      </c>
      <c r="Q86" s="40">
        <v>0</v>
      </c>
      <c r="R86" s="40">
        <v>0</v>
      </c>
      <c r="S86" s="40">
        <v>0</v>
      </c>
      <c r="T86" s="40">
        <v>0</v>
      </c>
      <c r="U86" s="40">
        <v>0</v>
      </c>
      <c r="V86" s="40">
        <v>0</v>
      </c>
      <c r="W86" s="40">
        <v>0</v>
      </c>
      <c r="X86" s="40"/>
      <c r="Y86" s="40">
        <f t="shared" si="8"/>
        <v>0.09</v>
      </c>
      <c r="Z86" s="36" t="s">
        <v>67</v>
      </c>
      <c r="AA86" s="36" t="s">
        <v>439</v>
      </c>
      <c r="AD86" s="9">
        <f t="shared" si="9"/>
        <v>9.375E-2</v>
      </c>
      <c r="AE86" s="10">
        <f t="shared" si="10"/>
        <v>0.12331656187576934</v>
      </c>
    </row>
    <row r="87" spans="1:31" s="142" customFormat="1" ht="57" x14ac:dyDescent="0.25">
      <c r="A87" s="36">
        <f t="shared" si="11"/>
        <v>40</v>
      </c>
      <c r="B87" s="140">
        <v>66159</v>
      </c>
      <c r="C87" s="36" t="s">
        <v>363</v>
      </c>
      <c r="D87" s="36" t="s">
        <v>16</v>
      </c>
      <c r="E87" s="141">
        <v>0</v>
      </c>
      <c r="F87" s="168">
        <v>0</v>
      </c>
      <c r="G87" s="168">
        <v>52590571</v>
      </c>
      <c r="H87" s="168">
        <v>24999200.73</v>
      </c>
      <c r="I87" s="40">
        <v>56.75</v>
      </c>
      <c r="J87" s="40">
        <v>0</v>
      </c>
      <c r="K87" s="40">
        <v>0</v>
      </c>
      <c r="L87" s="40">
        <v>2.81</v>
      </c>
      <c r="M87" s="40">
        <v>0</v>
      </c>
      <c r="N87" s="40">
        <v>0</v>
      </c>
      <c r="O87" s="40">
        <v>0</v>
      </c>
      <c r="P87" s="40">
        <v>0</v>
      </c>
      <c r="Q87" s="40">
        <v>10.86</v>
      </c>
      <c r="R87" s="40">
        <v>0</v>
      </c>
      <c r="S87" s="40">
        <v>0</v>
      </c>
      <c r="T87" s="40">
        <v>0</v>
      </c>
      <c r="U87" s="40">
        <v>4.32</v>
      </c>
      <c r="V87" s="40">
        <v>0</v>
      </c>
      <c r="W87" s="40">
        <v>0</v>
      </c>
      <c r="X87" s="40"/>
      <c r="Y87" s="40">
        <f t="shared" si="8"/>
        <v>15.18</v>
      </c>
      <c r="Z87" s="36" t="s">
        <v>230</v>
      </c>
      <c r="AA87" s="36" t="s">
        <v>364</v>
      </c>
      <c r="AD87" s="143">
        <f t="shared" si="9"/>
        <v>5.4021352313167261</v>
      </c>
      <c r="AE87" s="10">
        <f t="shared" si="10"/>
        <v>0.47535518733957083</v>
      </c>
    </row>
    <row r="88" spans="1:31" s="142" customFormat="1" ht="42.75" x14ac:dyDescent="0.25">
      <c r="A88" s="36"/>
      <c r="B88" s="140">
        <v>189880</v>
      </c>
      <c r="C88" s="36" t="s">
        <v>563</v>
      </c>
      <c r="D88" s="36" t="s">
        <v>16</v>
      </c>
      <c r="E88" s="141"/>
      <c r="F88" s="168"/>
      <c r="G88" s="168"/>
      <c r="H88" s="168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>
        <v>0</v>
      </c>
      <c r="W88" s="40">
        <v>0</v>
      </c>
      <c r="X88" s="40"/>
      <c r="Y88" s="40">
        <f t="shared" si="8"/>
        <v>0</v>
      </c>
      <c r="Z88" s="36"/>
      <c r="AA88" s="36"/>
      <c r="AD88" s="143"/>
      <c r="AE88" s="10"/>
    </row>
    <row r="89" spans="1:31" s="142" customFormat="1" ht="28.5" x14ac:dyDescent="0.25">
      <c r="A89" s="49"/>
      <c r="B89" s="145">
        <v>190126</v>
      </c>
      <c r="C89" s="146" t="s">
        <v>564</v>
      </c>
      <c r="D89" s="36" t="s">
        <v>16</v>
      </c>
      <c r="E89" s="147"/>
      <c r="F89" s="171"/>
      <c r="G89" s="171"/>
      <c r="H89" s="171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146"/>
      <c r="AA89" s="148"/>
      <c r="AD89" s="143"/>
      <c r="AE89" s="10"/>
    </row>
    <row r="90" spans="1:31" x14ac:dyDescent="0.25">
      <c r="A90" s="30" t="s">
        <v>77</v>
      </c>
      <c r="B90" s="117"/>
      <c r="C90" s="31"/>
      <c r="D90" s="31"/>
      <c r="E90" s="31"/>
      <c r="F90" s="167"/>
      <c r="G90" s="167"/>
      <c r="H90" s="167"/>
      <c r="I90" s="45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31"/>
      <c r="AA90" s="34"/>
      <c r="AD90" s="9" t="e">
        <f>+Y90/L90</f>
        <v>#DIV/0!</v>
      </c>
      <c r="AE90" s="10" t="e">
        <f t="shared" ref="AE90:AE100" si="12">+H90/G90</f>
        <v>#DIV/0!</v>
      </c>
    </row>
    <row r="91" spans="1:31" s="142" customFormat="1" ht="57" x14ac:dyDescent="0.25">
      <c r="A91" s="36">
        <f>A87+1</f>
        <v>41</v>
      </c>
      <c r="B91" s="140">
        <v>221397</v>
      </c>
      <c r="C91" s="36" t="s">
        <v>78</v>
      </c>
      <c r="D91" s="36" t="s">
        <v>64</v>
      </c>
      <c r="E91" s="141">
        <v>8820000</v>
      </c>
      <c r="F91" s="168">
        <v>5000000</v>
      </c>
      <c r="G91" s="168">
        <v>0</v>
      </c>
      <c r="H91" s="168">
        <v>0</v>
      </c>
      <c r="I91" s="40">
        <v>1</v>
      </c>
      <c r="J91" s="40">
        <v>0.99999999999999989</v>
      </c>
      <c r="K91" s="40">
        <v>1</v>
      </c>
      <c r="L91" s="40">
        <v>1</v>
      </c>
      <c r="M91" s="40">
        <v>0</v>
      </c>
      <c r="N91" s="40">
        <v>0</v>
      </c>
      <c r="O91" s="40">
        <v>0</v>
      </c>
      <c r="P91" s="40">
        <v>0</v>
      </c>
      <c r="Q91" s="40">
        <v>0</v>
      </c>
      <c r="R91" s="40">
        <v>0</v>
      </c>
      <c r="S91" s="40">
        <v>0</v>
      </c>
      <c r="T91" s="40">
        <v>0</v>
      </c>
      <c r="U91" s="40">
        <v>0</v>
      </c>
      <c r="V91" s="40">
        <v>0</v>
      </c>
      <c r="W91" s="40">
        <v>0</v>
      </c>
      <c r="X91" s="40"/>
      <c r="Y91" s="40">
        <f t="shared" ref="Y91:Y154" si="13">M91+N91+O91+P91+Q91+R91+S91+T91+U91+V91+W91+X91</f>
        <v>0</v>
      </c>
      <c r="Z91" s="36" t="s">
        <v>79</v>
      </c>
      <c r="AA91" s="36" t="s">
        <v>80</v>
      </c>
      <c r="AD91" s="9">
        <f>+Y91/L91</f>
        <v>0</v>
      </c>
      <c r="AE91" s="10" t="e">
        <f t="shared" si="12"/>
        <v>#DIV/0!</v>
      </c>
    </row>
    <row r="92" spans="1:31" s="142" customFormat="1" ht="57" x14ac:dyDescent="0.25">
      <c r="A92" s="36">
        <f>A91+1</f>
        <v>42</v>
      </c>
      <c r="B92" s="140">
        <v>245574</v>
      </c>
      <c r="C92" s="36" t="s">
        <v>81</v>
      </c>
      <c r="D92" s="36" t="s">
        <v>64</v>
      </c>
      <c r="E92" s="141">
        <v>1400000</v>
      </c>
      <c r="F92" s="168">
        <v>1400000</v>
      </c>
      <c r="G92" s="168">
        <v>0</v>
      </c>
      <c r="H92" s="168">
        <v>0</v>
      </c>
      <c r="I92" s="40">
        <v>1</v>
      </c>
      <c r="J92" s="40">
        <v>0.99999999999999989</v>
      </c>
      <c r="K92" s="40">
        <v>1</v>
      </c>
      <c r="L92" s="40">
        <v>1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T92" s="40">
        <v>0</v>
      </c>
      <c r="U92" s="40">
        <v>0</v>
      </c>
      <c r="V92" s="40"/>
      <c r="W92" s="40">
        <v>0</v>
      </c>
      <c r="X92" s="40"/>
      <c r="Y92" s="40">
        <f t="shared" si="13"/>
        <v>0</v>
      </c>
      <c r="Z92" s="36" t="s">
        <v>82</v>
      </c>
      <c r="AA92" s="36" t="s">
        <v>83</v>
      </c>
      <c r="AD92" s="9">
        <f>+Y92/L92</f>
        <v>0</v>
      </c>
      <c r="AE92" s="10" t="e">
        <f t="shared" si="12"/>
        <v>#DIV/0!</v>
      </c>
    </row>
    <row r="93" spans="1:31" s="142" customFormat="1" ht="78" customHeight="1" x14ac:dyDescent="0.25">
      <c r="A93" s="36">
        <f>A92+1</f>
        <v>43</v>
      </c>
      <c r="B93" s="140">
        <v>245575</v>
      </c>
      <c r="C93" s="36" t="s">
        <v>84</v>
      </c>
      <c r="D93" s="36" t="s">
        <v>64</v>
      </c>
      <c r="E93" s="141">
        <v>2730000</v>
      </c>
      <c r="F93" s="168">
        <v>2000000</v>
      </c>
      <c r="G93" s="168">
        <v>0</v>
      </c>
      <c r="H93" s="168">
        <v>0</v>
      </c>
      <c r="I93" s="40">
        <v>1</v>
      </c>
      <c r="J93" s="40">
        <v>0.99999999999999989</v>
      </c>
      <c r="K93" s="40">
        <v>1</v>
      </c>
      <c r="L93" s="40">
        <v>1</v>
      </c>
      <c r="M93" s="40">
        <v>0</v>
      </c>
      <c r="N93" s="40">
        <v>0</v>
      </c>
      <c r="O93" s="40">
        <v>0</v>
      </c>
      <c r="P93" s="40">
        <v>0</v>
      </c>
      <c r="Q93" s="40">
        <v>0</v>
      </c>
      <c r="R93" s="40">
        <v>0</v>
      </c>
      <c r="S93" s="40">
        <v>0</v>
      </c>
      <c r="T93" s="40">
        <v>0</v>
      </c>
      <c r="U93" s="40">
        <v>0</v>
      </c>
      <c r="V93" s="40"/>
      <c r="W93" s="40">
        <v>0</v>
      </c>
      <c r="X93" s="40"/>
      <c r="Y93" s="40">
        <f t="shared" si="13"/>
        <v>0</v>
      </c>
      <c r="Z93" s="36" t="s">
        <v>85</v>
      </c>
      <c r="AA93" s="36" t="s">
        <v>86</v>
      </c>
      <c r="AD93" s="9">
        <f>+Y93/L93</f>
        <v>0</v>
      </c>
      <c r="AE93" s="10" t="e">
        <f t="shared" si="12"/>
        <v>#DIV/0!</v>
      </c>
    </row>
    <row r="94" spans="1:31" s="142" customFormat="1" ht="57" x14ac:dyDescent="0.25">
      <c r="A94" s="36">
        <f>A93+1</f>
        <v>44</v>
      </c>
      <c r="B94" s="140">
        <v>280389</v>
      </c>
      <c r="C94" s="36" t="s">
        <v>396</v>
      </c>
      <c r="D94" s="36" t="s">
        <v>16</v>
      </c>
      <c r="E94" s="141">
        <v>0</v>
      </c>
      <c r="F94" s="168">
        <v>0</v>
      </c>
      <c r="G94" s="168">
        <v>110224195</v>
      </c>
      <c r="H94" s="168">
        <v>26836659.52</v>
      </c>
      <c r="I94" s="40">
        <v>17.2</v>
      </c>
      <c r="J94" s="40">
        <v>0</v>
      </c>
      <c r="K94" s="40">
        <v>0</v>
      </c>
      <c r="L94" s="40">
        <v>1.99</v>
      </c>
      <c r="M94" s="40">
        <v>0</v>
      </c>
      <c r="N94" s="40">
        <v>0</v>
      </c>
      <c r="O94" s="40">
        <v>0</v>
      </c>
      <c r="P94" s="40">
        <v>0</v>
      </c>
      <c r="Q94" s="40">
        <v>0</v>
      </c>
      <c r="R94" s="40">
        <v>0.52</v>
      </c>
      <c r="S94" s="40">
        <v>0</v>
      </c>
      <c r="T94" s="40">
        <v>0.47</v>
      </c>
      <c r="U94" s="40">
        <v>0</v>
      </c>
      <c r="V94" s="40">
        <v>0</v>
      </c>
      <c r="W94" s="40">
        <v>0</v>
      </c>
      <c r="X94" s="40"/>
      <c r="Y94" s="40">
        <f t="shared" si="13"/>
        <v>0.99</v>
      </c>
      <c r="Z94" s="36" t="s">
        <v>99</v>
      </c>
      <c r="AA94" s="36" t="s">
        <v>390</v>
      </c>
      <c r="AD94" s="9">
        <f>+Y94/L94</f>
        <v>0.49748743718592964</v>
      </c>
      <c r="AE94" s="10">
        <f t="shared" si="12"/>
        <v>0.2434734000098617</v>
      </c>
    </row>
    <row r="95" spans="1:31" s="142" customFormat="1" ht="57" x14ac:dyDescent="0.25">
      <c r="A95" s="36"/>
      <c r="B95" s="140">
        <v>294840</v>
      </c>
      <c r="C95" s="36" t="s">
        <v>549</v>
      </c>
      <c r="D95" s="36" t="s">
        <v>16</v>
      </c>
      <c r="E95" s="141"/>
      <c r="F95" s="168"/>
      <c r="G95" s="168">
        <v>11878738</v>
      </c>
      <c r="H95" s="168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>
        <v>0</v>
      </c>
      <c r="W95" s="40">
        <v>0</v>
      </c>
      <c r="X95" s="40"/>
      <c r="Y95" s="40">
        <f t="shared" si="13"/>
        <v>0</v>
      </c>
      <c r="Z95" s="36"/>
      <c r="AA95" s="36"/>
      <c r="AD95" s="9"/>
      <c r="AE95" s="10">
        <f t="shared" si="12"/>
        <v>0</v>
      </c>
    </row>
    <row r="96" spans="1:31" x14ac:dyDescent="0.25">
      <c r="A96" s="30" t="s">
        <v>87</v>
      </c>
      <c r="B96" s="117"/>
      <c r="C96" s="31"/>
      <c r="D96" s="31"/>
      <c r="E96" s="31"/>
      <c r="F96" s="167"/>
      <c r="G96" s="167"/>
      <c r="H96" s="167"/>
      <c r="I96" s="45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31"/>
      <c r="AA96" s="34"/>
      <c r="AD96" s="9" t="e">
        <f>+Y96/L96</f>
        <v>#DIV/0!</v>
      </c>
      <c r="AE96" s="10" t="e">
        <f t="shared" si="12"/>
        <v>#DIV/0!</v>
      </c>
    </row>
    <row r="97" spans="1:31" s="142" customFormat="1" ht="42.75" x14ac:dyDescent="0.25">
      <c r="A97" s="36">
        <f>A94+1</f>
        <v>45</v>
      </c>
      <c r="B97" s="140">
        <v>116527</v>
      </c>
      <c r="C97" s="36" t="s">
        <v>88</v>
      </c>
      <c r="D97" s="36" t="s">
        <v>16</v>
      </c>
      <c r="E97" s="141">
        <v>55640000</v>
      </c>
      <c r="F97" s="168">
        <v>40569140</v>
      </c>
      <c r="G97" s="168">
        <v>42359140</v>
      </c>
      <c r="H97" s="168">
        <v>18292000.859999999</v>
      </c>
      <c r="I97" s="40">
        <v>37</v>
      </c>
      <c r="J97" s="40">
        <v>8.56</v>
      </c>
      <c r="K97" s="40">
        <v>8.56</v>
      </c>
      <c r="L97" s="40">
        <v>8.26</v>
      </c>
      <c r="M97" s="40">
        <v>0</v>
      </c>
      <c r="N97" s="40">
        <v>0</v>
      </c>
      <c r="O97" s="40">
        <v>1.61</v>
      </c>
      <c r="P97" s="40">
        <v>0</v>
      </c>
      <c r="Q97" s="40">
        <v>0</v>
      </c>
      <c r="R97" s="40">
        <v>0</v>
      </c>
      <c r="S97" s="40">
        <v>0</v>
      </c>
      <c r="T97" s="40">
        <v>0</v>
      </c>
      <c r="U97" s="40">
        <v>0</v>
      </c>
      <c r="V97" s="40">
        <v>0</v>
      </c>
      <c r="W97" s="40">
        <v>0</v>
      </c>
      <c r="X97" s="40"/>
      <c r="Y97" s="40">
        <f t="shared" si="13"/>
        <v>1.61</v>
      </c>
      <c r="Z97" s="36" t="s">
        <v>89</v>
      </c>
      <c r="AA97" s="36" t="s">
        <v>90</v>
      </c>
      <c r="AD97" s="9">
        <f>+Y97/L97</f>
        <v>0.19491525423728814</v>
      </c>
      <c r="AE97" s="10">
        <f t="shared" si="12"/>
        <v>0.43183126144676215</v>
      </c>
    </row>
    <row r="98" spans="1:31" s="142" customFormat="1" ht="42.75" x14ac:dyDescent="0.25">
      <c r="A98" s="36">
        <f>A97+1</f>
        <v>46</v>
      </c>
      <c r="B98" s="140">
        <v>132258</v>
      </c>
      <c r="C98" s="36" t="s">
        <v>91</v>
      </c>
      <c r="D98" s="36" t="s">
        <v>16</v>
      </c>
      <c r="E98" s="141">
        <v>78000000</v>
      </c>
      <c r="F98" s="168">
        <v>56687770</v>
      </c>
      <c r="G98" s="168">
        <v>58582915</v>
      </c>
      <c r="H98" s="168">
        <v>20000000</v>
      </c>
      <c r="I98" s="40">
        <v>46</v>
      </c>
      <c r="J98" s="40">
        <v>12.780000000000003</v>
      </c>
      <c r="K98" s="40">
        <v>12.78</v>
      </c>
      <c r="L98" s="40">
        <v>12.66</v>
      </c>
      <c r="M98" s="40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T98" s="40">
        <v>0</v>
      </c>
      <c r="U98" s="40">
        <v>0</v>
      </c>
      <c r="V98" s="40">
        <v>0</v>
      </c>
      <c r="W98" s="40">
        <v>0</v>
      </c>
      <c r="X98" s="40"/>
      <c r="Y98" s="40">
        <f t="shared" si="13"/>
        <v>0</v>
      </c>
      <c r="Z98" s="36" t="s">
        <v>89</v>
      </c>
      <c r="AA98" s="36" t="s">
        <v>92</v>
      </c>
      <c r="AD98" s="9">
        <f>+Y98/L98</f>
        <v>0</v>
      </c>
      <c r="AE98" s="10">
        <f t="shared" si="12"/>
        <v>0.34139646345696523</v>
      </c>
    </row>
    <row r="99" spans="1:31" s="142" customFormat="1" ht="28.5" x14ac:dyDescent="0.25">
      <c r="A99" s="36">
        <f>A98+1</f>
        <v>47</v>
      </c>
      <c r="B99" s="140">
        <v>211931</v>
      </c>
      <c r="C99" s="36" t="s">
        <v>93</v>
      </c>
      <c r="D99" s="36" t="s">
        <v>16</v>
      </c>
      <c r="E99" s="141">
        <v>52000000</v>
      </c>
      <c r="F99" s="168">
        <v>50000000</v>
      </c>
      <c r="G99" s="168">
        <v>9782246</v>
      </c>
      <c r="H99" s="168">
        <v>0</v>
      </c>
      <c r="I99" s="40">
        <v>16</v>
      </c>
      <c r="J99" s="40">
        <v>3.9999999999999996</v>
      </c>
      <c r="K99" s="40">
        <v>4</v>
      </c>
      <c r="L99" s="40">
        <v>0.42</v>
      </c>
      <c r="M99" s="40">
        <v>0</v>
      </c>
      <c r="N99" s="40">
        <v>0</v>
      </c>
      <c r="O99" s="40">
        <v>0</v>
      </c>
      <c r="P99" s="40">
        <v>0</v>
      </c>
      <c r="Q99" s="40">
        <v>0</v>
      </c>
      <c r="R99" s="40">
        <v>0</v>
      </c>
      <c r="S99" s="40">
        <v>0</v>
      </c>
      <c r="T99" s="40">
        <v>0</v>
      </c>
      <c r="U99" s="40">
        <v>0</v>
      </c>
      <c r="V99" s="40">
        <v>0</v>
      </c>
      <c r="W99" s="40">
        <v>0</v>
      </c>
      <c r="X99" s="40"/>
      <c r="Y99" s="40">
        <f t="shared" si="13"/>
        <v>0</v>
      </c>
      <c r="Z99" s="36" t="s">
        <v>18</v>
      </c>
      <c r="AA99" s="36" t="s">
        <v>94</v>
      </c>
      <c r="AD99" s="9">
        <f>+Y99/L99</f>
        <v>0</v>
      </c>
      <c r="AE99" s="10">
        <f t="shared" si="12"/>
        <v>0</v>
      </c>
    </row>
    <row r="100" spans="1:31" s="142" customFormat="1" ht="42.75" x14ac:dyDescent="0.25">
      <c r="A100" s="36">
        <f>A99+1</f>
        <v>48</v>
      </c>
      <c r="B100" s="140">
        <v>268983</v>
      </c>
      <c r="C100" s="36" t="s">
        <v>95</v>
      </c>
      <c r="D100" s="36" t="s">
        <v>27</v>
      </c>
      <c r="E100" s="141">
        <v>21500000</v>
      </c>
      <c r="F100" s="168">
        <v>18000000</v>
      </c>
      <c r="G100" s="168">
        <v>0</v>
      </c>
      <c r="H100" s="168">
        <v>0</v>
      </c>
      <c r="I100" s="40">
        <v>45</v>
      </c>
      <c r="J100" s="40">
        <v>40</v>
      </c>
      <c r="K100" s="40">
        <v>40</v>
      </c>
      <c r="L100" s="40">
        <v>22.49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T100" s="40">
        <v>0</v>
      </c>
      <c r="U100" s="40">
        <v>0</v>
      </c>
      <c r="V100" s="40">
        <v>0</v>
      </c>
      <c r="W100" s="40">
        <v>0</v>
      </c>
      <c r="X100" s="40"/>
      <c r="Y100" s="40">
        <f t="shared" si="13"/>
        <v>0</v>
      </c>
      <c r="Z100" s="36" t="s">
        <v>19</v>
      </c>
      <c r="AA100" s="36" t="s">
        <v>96</v>
      </c>
      <c r="AD100" s="9">
        <f>+Y100/L100</f>
        <v>0</v>
      </c>
      <c r="AE100" s="10" t="e">
        <f t="shared" si="12"/>
        <v>#DIV/0!</v>
      </c>
    </row>
    <row r="101" spans="1:31" s="142" customFormat="1" ht="42.75" x14ac:dyDescent="0.25">
      <c r="A101" s="36"/>
      <c r="B101" s="140">
        <v>269013</v>
      </c>
      <c r="C101" s="36" t="s">
        <v>559</v>
      </c>
      <c r="D101" s="36" t="s">
        <v>27</v>
      </c>
      <c r="E101" s="141"/>
      <c r="F101" s="168"/>
      <c r="G101" s="168"/>
      <c r="H101" s="168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>
        <v>0</v>
      </c>
      <c r="W101" s="40">
        <v>0</v>
      </c>
      <c r="X101" s="40"/>
      <c r="Y101" s="40">
        <f t="shared" si="13"/>
        <v>0</v>
      </c>
      <c r="Z101" s="36"/>
      <c r="AA101" s="36"/>
      <c r="AD101" s="9"/>
      <c r="AE101" s="10"/>
    </row>
    <row r="102" spans="1:31" s="142" customFormat="1" ht="42.75" x14ac:dyDescent="0.25">
      <c r="A102" s="36"/>
      <c r="B102" s="140">
        <v>189444</v>
      </c>
      <c r="C102" s="36" t="s">
        <v>554</v>
      </c>
      <c r="D102" s="36" t="s">
        <v>16</v>
      </c>
      <c r="E102" s="141"/>
      <c r="F102" s="168"/>
      <c r="G102" s="168"/>
      <c r="H102" s="168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>
        <v>0</v>
      </c>
      <c r="W102" s="40">
        <v>0</v>
      </c>
      <c r="X102" s="40"/>
      <c r="Y102" s="40">
        <f t="shared" si="13"/>
        <v>0</v>
      </c>
      <c r="Z102" s="36"/>
      <c r="AA102" s="36"/>
      <c r="AD102" s="9"/>
      <c r="AE102" s="10"/>
    </row>
    <row r="103" spans="1:31" s="142" customFormat="1" ht="57" x14ac:dyDescent="0.25">
      <c r="A103" s="36"/>
      <c r="B103" s="140">
        <v>208896</v>
      </c>
      <c r="C103" s="36" t="s">
        <v>555</v>
      </c>
      <c r="D103" s="36" t="s">
        <v>16</v>
      </c>
      <c r="E103" s="141"/>
      <c r="F103" s="168"/>
      <c r="G103" s="168"/>
      <c r="H103" s="168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>
        <v>0</v>
      </c>
      <c r="W103" s="40">
        <v>0</v>
      </c>
      <c r="X103" s="40"/>
      <c r="Y103" s="40">
        <f t="shared" si="13"/>
        <v>0</v>
      </c>
      <c r="Z103" s="36"/>
      <c r="AA103" s="36"/>
      <c r="AD103" s="9"/>
      <c r="AE103" s="10"/>
    </row>
    <row r="104" spans="1:31" s="142" customFormat="1" ht="42.75" x14ac:dyDescent="0.25">
      <c r="A104" s="36"/>
      <c r="B104" s="140">
        <v>268985</v>
      </c>
      <c r="C104" s="36" t="s">
        <v>639</v>
      </c>
      <c r="D104" s="36" t="s">
        <v>27</v>
      </c>
      <c r="E104" s="141"/>
      <c r="F104" s="168"/>
      <c r="G104" s="168"/>
      <c r="H104" s="168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>
        <v>0</v>
      </c>
      <c r="W104" s="40">
        <v>0</v>
      </c>
      <c r="X104" s="40"/>
      <c r="Y104" s="40">
        <f t="shared" si="13"/>
        <v>0</v>
      </c>
      <c r="Z104" s="36"/>
      <c r="AA104" s="36"/>
      <c r="AD104" s="9"/>
      <c r="AE104" s="10"/>
    </row>
    <row r="105" spans="1:31" s="142" customFormat="1" ht="42.75" x14ac:dyDescent="0.25">
      <c r="A105" s="36"/>
      <c r="B105" s="140">
        <v>269012</v>
      </c>
      <c r="C105" s="36" t="s">
        <v>640</v>
      </c>
      <c r="D105" s="36" t="s">
        <v>27</v>
      </c>
      <c r="E105" s="141"/>
      <c r="F105" s="168"/>
      <c r="G105" s="168"/>
      <c r="H105" s="168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>
        <v>0</v>
      </c>
      <c r="W105" s="40">
        <v>0</v>
      </c>
      <c r="X105" s="40"/>
      <c r="Y105" s="40">
        <f t="shared" si="13"/>
        <v>0</v>
      </c>
      <c r="Z105" s="36"/>
      <c r="AA105" s="36"/>
      <c r="AD105" s="9"/>
      <c r="AE105" s="10"/>
    </row>
    <row r="106" spans="1:31" x14ac:dyDescent="0.25">
      <c r="A106" s="30" t="s">
        <v>97</v>
      </c>
      <c r="B106" s="117"/>
      <c r="C106" s="31"/>
      <c r="D106" s="31"/>
      <c r="E106" s="31"/>
      <c r="F106" s="167"/>
      <c r="G106" s="167"/>
      <c r="H106" s="167"/>
      <c r="I106" s="45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31"/>
      <c r="AA106" s="34"/>
      <c r="AD106" s="9" t="e">
        <f>+Y106/L106</f>
        <v>#DIV/0!</v>
      </c>
      <c r="AE106" s="10" t="e">
        <f>+H106/G106</f>
        <v>#DIV/0!</v>
      </c>
    </row>
    <row r="107" spans="1:31" s="142" customFormat="1" ht="61.5" customHeight="1" x14ac:dyDescent="0.25">
      <c r="A107" s="36">
        <f>A100+1</f>
        <v>49</v>
      </c>
      <c r="B107" s="140">
        <v>209012</v>
      </c>
      <c r="C107" s="36" t="s">
        <v>98</v>
      </c>
      <c r="D107" s="36" t="s">
        <v>16</v>
      </c>
      <c r="E107" s="141">
        <v>32500000</v>
      </c>
      <c r="F107" s="168">
        <v>13000000</v>
      </c>
      <c r="G107" s="168">
        <v>1834802</v>
      </c>
      <c r="H107" s="168">
        <v>0</v>
      </c>
      <c r="I107" s="40">
        <v>20</v>
      </c>
      <c r="J107" s="40">
        <v>10</v>
      </c>
      <c r="K107" s="40">
        <v>10</v>
      </c>
      <c r="L107" s="40">
        <v>4.8600000000000003</v>
      </c>
      <c r="M107" s="40">
        <v>0</v>
      </c>
      <c r="N107" s="40">
        <v>0</v>
      </c>
      <c r="O107" s="40">
        <v>0</v>
      </c>
      <c r="P107" s="40">
        <v>0</v>
      </c>
      <c r="Q107" s="40">
        <v>0</v>
      </c>
      <c r="R107" s="40">
        <v>0</v>
      </c>
      <c r="S107" s="40">
        <v>0</v>
      </c>
      <c r="T107" s="40">
        <v>0</v>
      </c>
      <c r="U107" s="40">
        <v>0</v>
      </c>
      <c r="V107" s="40">
        <v>0</v>
      </c>
      <c r="W107" s="40">
        <v>0</v>
      </c>
      <c r="X107" s="40"/>
      <c r="Y107" s="40">
        <f t="shared" si="13"/>
        <v>0</v>
      </c>
      <c r="Z107" s="36" t="s">
        <v>99</v>
      </c>
      <c r="AA107" s="36" t="s">
        <v>100</v>
      </c>
      <c r="AD107" s="9">
        <f>+Y107/L107</f>
        <v>0</v>
      </c>
      <c r="AE107" s="10">
        <f>+H107/G107</f>
        <v>0</v>
      </c>
    </row>
    <row r="108" spans="1:31" s="142" customFormat="1" ht="61.5" customHeight="1" x14ac:dyDescent="0.25">
      <c r="A108" s="36"/>
      <c r="B108" s="140">
        <v>209014</v>
      </c>
      <c r="C108" s="36" t="s">
        <v>616</v>
      </c>
      <c r="D108" s="36" t="s">
        <v>16</v>
      </c>
      <c r="E108" s="141"/>
      <c r="F108" s="168"/>
      <c r="G108" s="168"/>
      <c r="H108" s="168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>
        <v>0</v>
      </c>
      <c r="W108" s="40">
        <v>0</v>
      </c>
      <c r="X108" s="40"/>
      <c r="Y108" s="40">
        <f t="shared" si="13"/>
        <v>0</v>
      </c>
      <c r="Z108" s="36"/>
      <c r="AA108" s="36"/>
      <c r="AD108" s="9"/>
      <c r="AE108" s="10"/>
    </row>
    <row r="109" spans="1:31" s="142" customFormat="1" ht="61.5" customHeight="1" x14ac:dyDescent="0.25">
      <c r="A109" s="36"/>
      <c r="B109" s="140">
        <v>209016</v>
      </c>
      <c r="C109" s="36" t="s">
        <v>617</v>
      </c>
      <c r="D109" s="36" t="s">
        <v>16</v>
      </c>
      <c r="E109" s="141"/>
      <c r="F109" s="168"/>
      <c r="G109" s="168"/>
      <c r="H109" s="168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>
        <v>0</v>
      </c>
      <c r="W109" s="40">
        <v>0</v>
      </c>
      <c r="X109" s="40"/>
      <c r="Y109" s="40">
        <f t="shared" si="13"/>
        <v>0</v>
      </c>
      <c r="Z109" s="36"/>
      <c r="AA109" s="36"/>
      <c r="AD109" s="9"/>
      <c r="AE109" s="10"/>
    </row>
    <row r="110" spans="1:31" s="142" customFormat="1" ht="61.5" customHeight="1" x14ac:dyDescent="0.25">
      <c r="A110" s="36"/>
      <c r="B110" s="140">
        <v>209018</v>
      </c>
      <c r="C110" s="36" t="s">
        <v>618</v>
      </c>
      <c r="D110" s="36" t="s">
        <v>16</v>
      </c>
      <c r="E110" s="141"/>
      <c r="F110" s="168"/>
      <c r="G110" s="168"/>
      <c r="H110" s="168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>
        <v>0</v>
      </c>
      <c r="W110" s="40">
        <v>0</v>
      </c>
      <c r="X110" s="40"/>
      <c r="Y110" s="40">
        <f t="shared" si="13"/>
        <v>0</v>
      </c>
      <c r="Z110" s="36"/>
      <c r="AA110" s="36"/>
      <c r="AD110" s="9"/>
      <c r="AE110" s="10"/>
    </row>
    <row r="111" spans="1:31" s="142" customFormat="1" ht="61.5" customHeight="1" x14ac:dyDescent="0.25">
      <c r="A111" s="36"/>
      <c r="B111" s="140">
        <v>209049</v>
      </c>
      <c r="C111" s="36" t="s">
        <v>619</v>
      </c>
      <c r="D111" s="36" t="s">
        <v>16</v>
      </c>
      <c r="E111" s="141"/>
      <c r="F111" s="168"/>
      <c r="G111" s="168"/>
      <c r="H111" s="168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>
        <v>0</v>
      </c>
      <c r="W111" s="40">
        <v>0</v>
      </c>
      <c r="X111" s="40"/>
      <c r="Y111" s="40">
        <f t="shared" si="13"/>
        <v>0</v>
      </c>
      <c r="Z111" s="36"/>
      <c r="AA111" s="36"/>
      <c r="AD111" s="9"/>
      <c r="AE111" s="10"/>
    </row>
    <row r="112" spans="1:31" s="142" customFormat="1" ht="61.5" customHeight="1" x14ac:dyDescent="0.25">
      <c r="A112" s="36"/>
      <c r="B112" s="140">
        <v>209054</v>
      </c>
      <c r="C112" s="36" t="s">
        <v>620</v>
      </c>
      <c r="D112" s="36" t="s">
        <v>16</v>
      </c>
      <c r="E112" s="141"/>
      <c r="F112" s="168"/>
      <c r="G112" s="168"/>
      <c r="H112" s="168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>
        <v>0</v>
      </c>
      <c r="W112" s="40">
        <v>0</v>
      </c>
      <c r="X112" s="40"/>
      <c r="Y112" s="40">
        <f t="shared" si="13"/>
        <v>0</v>
      </c>
      <c r="Z112" s="36"/>
      <c r="AA112" s="36"/>
      <c r="AD112" s="9"/>
      <c r="AE112" s="10"/>
    </row>
    <row r="113" spans="1:31" s="142" customFormat="1" ht="61.5" customHeight="1" x14ac:dyDescent="0.25">
      <c r="A113" s="36"/>
      <c r="B113" s="140">
        <v>209055</v>
      </c>
      <c r="C113" s="36" t="s">
        <v>621</v>
      </c>
      <c r="D113" s="36" t="s">
        <v>16</v>
      </c>
      <c r="E113" s="141"/>
      <c r="F113" s="168"/>
      <c r="G113" s="168"/>
      <c r="H113" s="168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>
        <v>0</v>
      </c>
      <c r="W113" s="40">
        <v>0</v>
      </c>
      <c r="X113" s="40"/>
      <c r="Y113" s="40">
        <f t="shared" si="13"/>
        <v>0</v>
      </c>
      <c r="Z113" s="36"/>
      <c r="AA113" s="36"/>
      <c r="AD113" s="9"/>
      <c r="AE113" s="10"/>
    </row>
    <row r="114" spans="1:31" s="142" customFormat="1" ht="61.5" customHeight="1" x14ac:dyDescent="0.25">
      <c r="A114" s="36"/>
      <c r="B114" s="140">
        <v>209056</v>
      </c>
      <c r="C114" s="36" t="s">
        <v>622</v>
      </c>
      <c r="D114" s="36" t="s">
        <v>16</v>
      </c>
      <c r="E114" s="141"/>
      <c r="F114" s="168"/>
      <c r="G114" s="168"/>
      <c r="H114" s="168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>
        <v>0</v>
      </c>
      <c r="W114" s="40">
        <v>0</v>
      </c>
      <c r="X114" s="40"/>
      <c r="Y114" s="40">
        <f t="shared" si="13"/>
        <v>0</v>
      </c>
      <c r="Z114" s="36"/>
      <c r="AA114" s="36"/>
      <c r="AD114" s="9"/>
      <c r="AE114" s="10"/>
    </row>
    <row r="115" spans="1:31" s="142" customFormat="1" ht="42.75" x14ac:dyDescent="0.25">
      <c r="A115" s="36">
        <f>A107+1</f>
        <v>50</v>
      </c>
      <c r="B115" s="140">
        <v>209061</v>
      </c>
      <c r="C115" s="36" t="s">
        <v>101</v>
      </c>
      <c r="D115" s="36" t="s">
        <v>16</v>
      </c>
      <c r="E115" s="141">
        <v>13000000</v>
      </c>
      <c r="F115" s="168">
        <v>10000000</v>
      </c>
      <c r="G115" s="168">
        <v>0</v>
      </c>
      <c r="H115" s="168">
        <v>0</v>
      </c>
      <c r="I115" s="40">
        <v>6</v>
      </c>
      <c r="J115" s="40">
        <v>1.9999999999999998</v>
      </c>
      <c r="K115" s="40">
        <v>2</v>
      </c>
      <c r="L115" s="40">
        <v>5.55</v>
      </c>
      <c r="M115" s="40">
        <v>0</v>
      </c>
      <c r="N115" s="40">
        <v>0</v>
      </c>
      <c r="O115" s="40">
        <v>0</v>
      </c>
      <c r="P115" s="40">
        <v>0</v>
      </c>
      <c r="Q115" s="40">
        <v>0</v>
      </c>
      <c r="R115" s="40">
        <v>0</v>
      </c>
      <c r="S115" s="40">
        <v>0</v>
      </c>
      <c r="T115" s="40">
        <v>0</v>
      </c>
      <c r="U115" s="40">
        <v>0</v>
      </c>
      <c r="V115" s="40">
        <v>0</v>
      </c>
      <c r="W115" s="40">
        <v>0</v>
      </c>
      <c r="X115" s="40"/>
      <c r="Y115" s="40">
        <f t="shared" si="13"/>
        <v>0</v>
      </c>
      <c r="Z115" s="36" t="s">
        <v>102</v>
      </c>
      <c r="AA115" s="36" t="s">
        <v>103</v>
      </c>
      <c r="AD115" s="9">
        <f>+Y115/L115</f>
        <v>0</v>
      </c>
      <c r="AE115" s="10" t="e">
        <f>+H115/G115</f>
        <v>#DIV/0!</v>
      </c>
    </row>
    <row r="116" spans="1:31" s="142" customFormat="1" ht="42.75" x14ac:dyDescent="0.25">
      <c r="A116" s="36"/>
      <c r="B116" s="140">
        <v>209182</v>
      </c>
      <c r="C116" s="36" t="s">
        <v>623</v>
      </c>
      <c r="D116" s="36" t="s">
        <v>16</v>
      </c>
      <c r="E116" s="141"/>
      <c r="F116" s="168"/>
      <c r="G116" s="168"/>
      <c r="H116" s="168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>
        <v>0</v>
      </c>
      <c r="W116" s="40">
        <v>0</v>
      </c>
      <c r="X116" s="40"/>
      <c r="Y116" s="40">
        <f t="shared" si="13"/>
        <v>0</v>
      </c>
      <c r="Z116" s="36"/>
      <c r="AA116" s="36"/>
      <c r="AD116" s="9"/>
      <c r="AE116" s="10"/>
    </row>
    <row r="117" spans="1:31" s="142" customFormat="1" ht="57" x14ac:dyDescent="0.25">
      <c r="A117" s="36"/>
      <c r="B117" s="140">
        <v>209679</v>
      </c>
      <c r="C117" s="36" t="s">
        <v>624</v>
      </c>
      <c r="D117" s="36" t="s">
        <v>16</v>
      </c>
      <c r="E117" s="141"/>
      <c r="F117" s="168"/>
      <c r="G117" s="168"/>
      <c r="H117" s="168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>
        <v>0</v>
      </c>
      <c r="W117" s="40">
        <v>0</v>
      </c>
      <c r="X117" s="40"/>
      <c r="Y117" s="40">
        <f t="shared" si="13"/>
        <v>0</v>
      </c>
      <c r="Z117" s="36"/>
      <c r="AA117" s="36"/>
      <c r="AD117" s="9"/>
      <c r="AE117" s="10"/>
    </row>
    <row r="118" spans="1:31" s="142" customFormat="1" ht="42.75" x14ac:dyDescent="0.25">
      <c r="A118" s="36"/>
      <c r="B118" s="140">
        <v>210036</v>
      </c>
      <c r="C118" s="36" t="s">
        <v>625</v>
      </c>
      <c r="D118" s="36" t="s">
        <v>16</v>
      </c>
      <c r="E118" s="141"/>
      <c r="F118" s="168"/>
      <c r="G118" s="168"/>
      <c r="H118" s="168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>
        <v>0</v>
      </c>
      <c r="W118" s="40">
        <v>0</v>
      </c>
      <c r="X118" s="40"/>
      <c r="Y118" s="40">
        <f t="shared" si="13"/>
        <v>0</v>
      </c>
      <c r="Z118" s="36"/>
      <c r="AA118" s="36"/>
      <c r="AD118" s="9"/>
      <c r="AE118" s="10"/>
    </row>
    <row r="119" spans="1:31" s="142" customFormat="1" ht="42.75" x14ac:dyDescent="0.25">
      <c r="A119" s="36">
        <f>A115+1</f>
        <v>51</v>
      </c>
      <c r="B119" s="140">
        <v>227158</v>
      </c>
      <c r="C119" s="36" t="s">
        <v>440</v>
      </c>
      <c r="D119" s="36" t="s">
        <v>16</v>
      </c>
      <c r="E119" s="141">
        <v>0</v>
      </c>
      <c r="F119" s="168">
        <v>0</v>
      </c>
      <c r="G119" s="168">
        <v>173016</v>
      </c>
      <c r="H119" s="168">
        <v>173015.25</v>
      </c>
      <c r="I119" s="40">
        <v>10</v>
      </c>
      <c r="J119" s="40">
        <v>0</v>
      </c>
      <c r="K119" s="40">
        <v>0</v>
      </c>
      <c r="L119" s="40">
        <v>0.06</v>
      </c>
      <c r="M119" s="40">
        <v>0</v>
      </c>
      <c r="N119" s="40">
        <v>0</v>
      </c>
      <c r="O119" s="40">
        <v>0</v>
      </c>
      <c r="P119" s="40">
        <v>0.06</v>
      </c>
      <c r="Q119" s="40">
        <v>0</v>
      </c>
      <c r="R119" s="40">
        <v>0</v>
      </c>
      <c r="S119" s="40">
        <v>0</v>
      </c>
      <c r="T119" s="40">
        <v>0</v>
      </c>
      <c r="U119" s="40">
        <v>0</v>
      </c>
      <c r="V119" s="40">
        <v>0</v>
      </c>
      <c r="W119" s="40">
        <v>0</v>
      </c>
      <c r="X119" s="40"/>
      <c r="Y119" s="40">
        <f t="shared" si="13"/>
        <v>0.06</v>
      </c>
      <c r="Z119" s="36" t="s">
        <v>20</v>
      </c>
      <c r="AA119" s="36" t="s">
        <v>21</v>
      </c>
      <c r="AD119" s="9">
        <f>+Y119/L119</f>
        <v>1</v>
      </c>
      <c r="AE119" s="10">
        <f>+H119/G119</f>
        <v>0.99999566514079619</v>
      </c>
    </row>
    <row r="120" spans="1:31" s="142" customFormat="1" ht="57" x14ac:dyDescent="0.25">
      <c r="A120" s="36">
        <f>A119+1</f>
        <v>52</v>
      </c>
      <c r="B120" s="140">
        <v>227175</v>
      </c>
      <c r="C120" s="36" t="s">
        <v>346</v>
      </c>
      <c r="D120" s="36" t="s">
        <v>16</v>
      </c>
      <c r="E120" s="141">
        <v>0</v>
      </c>
      <c r="F120" s="168">
        <v>0</v>
      </c>
      <c r="G120" s="168">
        <v>5134181</v>
      </c>
      <c r="H120" s="168">
        <v>5134178.4800000004</v>
      </c>
      <c r="I120" s="40">
        <v>13.7</v>
      </c>
      <c r="J120" s="40">
        <v>0</v>
      </c>
      <c r="K120" s="40">
        <v>0</v>
      </c>
      <c r="L120" s="40">
        <v>0.26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  <c r="S120" s="40">
        <v>0</v>
      </c>
      <c r="T120" s="40">
        <v>0</v>
      </c>
      <c r="U120" s="40">
        <v>0</v>
      </c>
      <c r="V120" s="40">
        <v>0</v>
      </c>
      <c r="W120" s="40">
        <v>0</v>
      </c>
      <c r="X120" s="40"/>
      <c r="Y120" s="40">
        <f t="shared" si="13"/>
        <v>0</v>
      </c>
      <c r="Z120" s="36" t="s">
        <v>154</v>
      </c>
      <c r="AA120" s="36" t="s">
        <v>347</v>
      </c>
      <c r="AD120" s="9">
        <f>+Y120/L120</f>
        <v>0</v>
      </c>
      <c r="AE120" s="10">
        <f>+H120/G120</f>
        <v>0.99999950917195957</v>
      </c>
    </row>
    <row r="121" spans="1:31" s="142" customFormat="1" ht="42.75" x14ac:dyDescent="0.25">
      <c r="A121" s="36"/>
      <c r="B121" s="140">
        <v>227919</v>
      </c>
      <c r="C121" s="36" t="s">
        <v>626</v>
      </c>
      <c r="D121" s="36" t="s">
        <v>16</v>
      </c>
      <c r="E121" s="141"/>
      <c r="F121" s="168"/>
      <c r="G121" s="168"/>
      <c r="H121" s="168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>
        <v>0</v>
      </c>
      <c r="W121" s="40">
        <v>0</v>
      </c>
      <c r="X121" s="40"/>
      <c r="Y121" s="40">
        <f t="shared" si="13"/>
        <v>0</v>
      </c>
      <c r="Z121" s="36"/>
      <c r="AA121" s="36"/>
      <c r="AD121" s="9"/>
      <c r="AE121" s="10"/>
    </row>
    <row r="122" spans="1:31" s="142" customFormat="1" ht="28.5" x14ac:dyDescent="0.25">
      <c r="A122" s="36"/>
      <c r="B122" s="140">
        <v>227976</v>
      </c>
      <c r="C122" s="36" t="s">
        <v>627</v>
      </c>
      <c r="D122" s="36" t="s">
        <v>16</v>
      </c>
      <c r="E122" s="141"/>
      <c r="F122" s="168"/>
      <c r="G122" s="168"/>
      <c r="H122" s="168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>
        <v>0</v>
      </c>
      <c r="W122" s="40">
        <v>0</v>
      </c>
      <c r="X122" s="40"/>
      <c r="Y122" s="40">
        <f t="shared" si="13"/>
        <v>0</v>
      </c>
      <c r="Z122" s="36"/>
      <c r="AA122" s="36"/>
      <c r="AD122" s="9"/>
      <c r="AE122" s="10"/>
    </row>
    <row r="123" spans="1:31" s="142" customFormat="1" ht="28.5" x14ac:dyDescent="0.25">
      <c r="A123" s="36">
        <f>A120+1</f>
        <v>53</v>
      </c>
      <c r="B123" s="140">
        <v>227996</v>
      </c>
      <c r="C123" s="36" t="s">
        <v>104</v>
      </c>
      <c r="D123" s="36" t="s">
        <v>16</v>
      </c>
      <c r="E123" s="141">
        <v>6500000</v>
      </c>
      <c r="F123" s="168">
        <v>4000000</v>
      </c>
      <c r="G123" s="168">
        <v>652479</v>
      </c>
      <c r="H123" s="168">
        <v>652478.78</v>
      </c>
      <c r="I123" s="40">
        <v>10</v>
      </c>
      <c r="J123" s="40">
        <v>0.99999999999999989</v>
      </c>
      <c r="K123" s="40">
        <v>1</v>
      </c>
      <c r="L123" s="40">
        <v>0.96</v>
      </c>
      <c r="M123" s="40">
        <v>0</v>
      </c>
      <c r="N123" s="40">
        <v>0</v>
      </c>
      <c r="O123" s="40">
        <v>0</v>
      </c>
      <c r="P123" s="40">
        <v>0</v>
      </c>
      <c r="Q123" s="40">
        <v>0</v>
      </c>
      <c r="R123" s="40">
        <v>0</v>
      </c>
      <c r="S123" s="40">
        <v>0</v>
      </c>
      <c r="T123" s="40">
        <v>0</v>
      </c>
      <c r="U123" s="40">
        <v>0</v>
      </c>
      <c r="V123" s="40">
        <v>0</v>
      </c>
      <c r="W123" s="40">
        <v>0</v>
      </c>
      <c r="X123" s="40"/>
      <c r="Y123" s="40">
        <f t="shared" si="13"/>
        <v>0</v>
      </c>
      <c r="Z123" s="36" t="s">
        <v>89</v>
      </c>
      <c r="AA123" s="36" t="s">
        <v>105</v>
      </c>
      <c r="AD123" s="9">
        <f>+Y123/L123</f>
        <v>0</v>
      </c>
      <c r="AE123" s="10">
        <f>+H123/G123</f>
        <v>0.99999966282439745</v>
      </c>
    </row>
    <row r="124" spans="1:31" s="142" customFormat="1" ht="28.5" x14ac:dyDescent="0.25">
      <c r="A124" s="36"/>
      <c r="B124" s="140">
        <v>228015</v>
      </c>
      <c r="C124" s="36" t="s">
        <v>628</v>
      </c>
      <c r="D124" s="36" t="s">
        <v>16</v>
      </c>
      <c r="E124" s="141"/>
      <c r="F124" s="168"/>
      <c r="G124" s="168"/>
      <c r="H124" s="168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>
        <v>0</v>
      </c>
      <c r="W124" s="40">
        <v>0</v>
      </c>
      <c r="X124" s="40"/>
      <c r="Y124" s="40">
        <f t="shared" si="13"/>
        <v>0</v>
      </c>
      <c r="Z124" s="36"/>
      <c r="AA124" s="36"/>
      <c r="AD124" s="9"/>
      <c r="AE124" s="10"/>
    </row>
    <row r="125" spans="1:31" s="142" customFormat="1" ht="57" x14ac:dyDescent="0.25">
      <c r="A125" s="36"/>
      <c r="B125" s="140">
        <v>228035</v>
      </c>
      <c r="C125" s="36" t="s">
        <v>629</v>
      </c>
      <c r="D125" s="36" t="s">
        <v>16</v>
      </c>
      <c r="E125" s="141"/>
      <c r="F125" s="168"/>
      <c r="G125" s="168"/>
      <c r="H125" s="168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>
        <v>0</v>
      </c>
      <c r="W125" s="40">
        <v>0</v>
      </c>
      <c r="X125" s="40"/>
      <c r="Y125" s="40">
        <f t="shared" si="13"/>
        <v>0</v>
      </c>
      <c r="Z125" s="36"/>
      <c r="AA125" s="36"/>
      <c r="AD125" s="9"/>
      <c r="AE125" s="10"/>
    </row>
    <row r="126" spans="1:31" s="142" customFormat="1" ht="42.75" x14ac:dyDescent="0.25">
      <c r="A126" s="36"/>
      <c r="B126" s="140">
        <v>228050</v>
      </c>
      <c r="C126" s="36" t="s">
        <v>630</v>
      </c>
      <c r="D126" s="36" t="s">
        <v>16</v>
      </c>
      <c r="E126" s="141"/>
      <c r="F126" s="168"/>
      <c r="G126" s="168"/>
      <c r="H126" s="168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>
        <v>0</v>
      </c>
      <c r="W126" s="40">
        <v>0</v>
      </c>
      <c r="X126" s="40"/>
      <c r="Y126" s="40">
        <f t="shared" si="13"/>
        <v>0</v>
      </c>
      <c r="Z126" s="36"/>
      <c r="AA126" s="36"/>
      <c r="AD126" s="9"/>
      <c r="AE126" s="10"/>
    </row>
    <row r="127" spans="1:31" s="142" customFormat="1" ht="57" x14ac:dyDescent="0.25">
      <c r="A127" s="36"/>
      <c r="B127" s="140">
        <v>228061</v>
      </c>
      <c r="C127" s="36" t="s">
        <v>631</v>
      </c>
      <c r="D127" s="36" t="s">
        <v>16</v>
      </c>
      <c r="E127" s="141"/>
      <c r="F127" s="168"/>
      <c r="G127" s="168"/>
      <c r="H127" s="168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>
        <v>0</v>
      </c>
      <c r="W127" s="40">
        <v>0</v>
      </c>
      <c r="X127" s="40"/>
      <c r="Y127" s="40">
        <f t="shared" si="13"/>
        <v>0</v>
      </c>
      <c r="Z127" s="36"/>
      <c r="AA127" s="36"/>
      <c r="AD127" s="9"/>
      <c r="AE127" s="10"/>
    </row>
    <row r="128" spans="1:31" s="142" customFormat="1" ht="42.75" x14ac:dyDescent="0.25">
      <c r="A128" s="36"/>
      <c r="B128" s="140">
        <v>228162</v>
      </c>
      <c r="C128" s="36" t="s">
        <v>632</v>
      </c>
      <c r="D128" s="36" t="s">
        <v>16</v>
      </c>
      <c r="E128" s="141"/>
      <c r="F128" s="168"/>
      <c r="G128" s="168"/>
      <c r="H128" s="168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>
        <v>0</v>
      </c>
      <c r="W128" s="40">
        <v>0</v>
      </c>
      <c r="X128" s="40"/>
      <c r="Y128" s="40">
        <f t="shared" si="13"/>
        <v>0</v>
      </c>
      <c r="Z128" s="36"/>
      <c r="AA128" s="36"/>
      <c r="AD128" s="9"/>
      <c r="AE128" s="10"/>
    </row>
    <row r="129" spans="1:31" s="142" customFormat="1" ht="42.75" x14ac:dyDescent="0.25">
      <c r="A129" s="36"/>
      <c r="B129" s="140">
        <v>228164</v>
      </c>
      <c r="C129" s="36" t="s">
        <v>633</v>
      </c>
      <c r="D129" s="36" t="s">
        <v>16</v>
      </c>
      <c r="E129" s="141"/>
      <c r="F129" s="168"/>
      <c r="G129" s="168"/>
      <c r="H129" s="168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>
        <v>0</v>
      </c>
      <c r="W129" s="40">
        <v>0</v>
      </c>
      <c r="X129" s="40"/>
      <c r="Y129" s="40">
        <f t="shared" si="13"/>
        <v>0</v>
      </c>
      <c r="Z129" s="36"/>
      <c r="AA129" s="36"/>
      <c r="AD129" s="9"/>
      <c r="AE129" s="10"/>
    </row>
    <row r="130" spans="1:31" s="142" customFormat="1" ht="57" x14ac:dyDescent="0.25">
      <c r="A130" s="36"/>
      <c r="B130" s="140">
        <v>228187</v>
      </c>
      <c r="C130" s="36" t="s">
        <v>634</v>
      </c>
      <c r="D130" s="36" t="s">
        <v>16</v>
      </c>
      <c r="E130" s="141"/>
      <c r="F130" s="168"/>
      <c r="G130" s="168"/>
      <c r="H130" s="168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>
        <v>0</v>
      </c>
      <c r="W130" s="40">
        <v>0</v>
      </c>
      <c r="X130" s="40"/>
      <c r="Y130" s="40">
        <f t="shared" si="13"/>
        <v>0</v>
      </c>
      <c r="Z130" s="36"/>
      <c r="AA130" s="36"/>
      <c r="AD130" s="9"/>
      <c r="AE130" s="10"/>
    </row>
    <row r="131" spans="1:31" s="142" customFormat="1" ht="42.75" x14ac:dyDescent="0.25">
      <c r="A131" s="36"/>
      <c r="B131" s="140">
        <v>228196</v>
      </c>
      <c r="C131" s="36" t="s">
        <v>635</v>
      </c>
      <c r="D131" s="36" t="s">
        <v>16</v>
      </c>
      <c r="E131" s="141"/>
      <c r="F131" s="168"/>
      <c r="G131" s="168"/>
      <c r="H131" s="168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>
        <v>0</v>
      </c>
      <c r="W131" s="40">
        <v>0</v>
      </c>
      <c r="X131" s="40"/>
      <c r="Y131" s="40">
        <f t="shared" si="13"/>
        <v>0</v>
      </c>
      <c r="Z131" s="36"/>
      <c r="AA131" s="36"/>
      <c r="AD131" s="9"/>
      <c r="AE131" s="10"/>
    </row>
    <row r="132" spans="1:31" s="142" customFormat="1" ht="42.75" x14ac:dyDescent="0.25">
      <c r="A132" s="36"/>
      <c r="B132" s="140">
        <v>228251</v>
      </c>
      <c r="C132" s="36" t="s">
        <v>636</v>
      </c>
      <c r="D132" s="36" t="s">
        <v>16</v>
      </c>
      <c r="E132" s="141"/>
      <c r="F132" s="168"/>
      <c r="G132" s="168"/>
      <c r="H132" s="168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>
        <v>0</v>
      </c>
      <c r="W132" s="40">
        <v>0</v>
      </c>
      <c r="X132" s="40"/>
      <c r="Y132" s="40">
        <f t="shared" si="13"/>
        <v>0</v>
      </c>
      <c r="Z132" s="36"/>
      <c r="AA132" s="36"/>
      <c r="AD132" s="9"/>
      <c r="AE132" s="10"/>
    </row>
    <row r="133" spans="1:31" s="142" customFormat="1" ht="42.75" x14ac:dyDescent="0.25">
      <c r="A133" s="36"/>
      <c r="B133" s="140">
        <v>229053</v>
      </c>
      <c r="C133" s="36" t="s">
        <v>637</v>
      </c>
      <c r="D133" s="36" t="s">
        <v>16</v>
      </c>
      <c r="E133" s="141"/>
      <c r="F133" s="168"/>
      <c r="G133" s="168"/>
      <c r="H133" s="168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>
        <v>0</v>
      </c>
      <c r="W133" s="40">
        <v>0</v>
      </c>
      <c r="X133" s="40"/>
      <c r="Y133" s="40">
        <f t="shared" si="13"/>
        <v>0</v>
      </c>
      <c r="Z133" s="36"/>
      <c r="AA133" s="36"/>
      <c r="AD133" s="9"/>
      <c r="AE133" s="10"/>
    </row>
    <row r="134" spans="1:31" s="142" customFormat="1" ht="42.75" x14ac:dyDescent="0.25">
      <c r="A134" s="36"/>
      <c r="B134" s="140">
        <v>229661</v>
      </c>
      <c r="C134" s="36" t="s">
        <v>638</v>
      </c>
      <c r="D134" s="36" t="s">
        <v>16</v>
      </c>
      <c r="E134" s="141"/>
      <c r="F134" s="168"/>
      <c r="G134" s="168"/>
      <c r="H134" s="168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>
        <v>0</v>
      </c>
      <c r="W134" s="40">
        <v>0</v>
      </c>
      <c r="X134" s="40"/>
      <c r="Y134" s="40">
        <f t="shared" si="13"/>
        <v>0</v>
      </c>
      <c r="Z134" s="36"/>
      <c r="AA134" s="36"/>
      <c r="AD134" s="9"/>
      <c r="AE134" s="10"/>
    </row>
    <row r="135" spans="1:31" s="142" customFormat="1" ht="57" x14ac:dyDescent="0.25">
      <c r="A135" s="36">
        <f>A123+1</f>
        <v>54</v>
      </c>
      <c r="B135" s="140">
        <v>261860</v>
      </c>
      <c r="C135" s="36" t="s">
        <v>106</v>
      </c>
      <c r="D135" s="36" t="s">
        <v>16</v>
      </c>
      <c r="E135" s="141">
        <v>19500000</v>
      </c>
      <c r="F135" s="168">
        <v>11000000</v>
      </c>
      <c r="G135" s="168">
        <v>132072</v>
      </c>
      <c r="H135" s="168">
        <v>132071.51999999999</v>
      </c>
      <c r="I135" s="40">
        <v>29</v>
      </c>
      <c r="J135" s="40">
        <v>5.9999999999999991</v>
      </c>
      <c r="K135" s="40">
        <v>3.15</v>
      </c>
      <c r="L135" s="40">
        <v>2.37</v>
      </c>
      <c r="M135" s="40">
        <v>0</v>
      </c>
      <c r="N135" s="40">
        <v>0</v>
      </c>
      <c r="O135" s="40">
        <v>0</v>
      </c>
      <c r="P135" s="40">
        <v>0</v>
      </c>
      <c r="Q135" s="40">
        <v>0</v>
      </c>
      <c r="R135" s="40">
        <v>0</v>
      </c>
      <c r="S135" s="40">
        <v>0</v>
      </c>
      <c r="T135" s="40">
        <v>0</v>
      </c>
      <c r="U135" s="40">
        <v>0</v>
      </c>
      <c r="V135" s="40">
        <v>0</v>
      </c>
      <c r="W135" s="40">
        <v>0</v>
      </c>
      <c r="X135" s="40"/>
      <c r="Y135" s="40">
        <f t="shared" si="13"/>
        <v>0</v>
      </c>
      <c r="Z135" s="36" t="s">
        <v>107</v>
      </c>
      <c r="AA135" s="36" t="s">
        <v>108</v>
      </c>
      <c r="AD135" s="9">
        <f>+Y135/L135</f>
        <v>0</v>
      </c>
      <c r="AE135" s="10">
        <f>+H135/G135</f>
        <v>0.99999636561875338</v>
      </c>
    </row>
    <row r="136" spans="1:31" s="142" customFormat="1" ht="28.5" x14ac:dyDescent="0.25">
      <c r="A136" s="36">
        <f>A135+1</f>
        <v>55</v>
      </c>
      <c r="B136" s="140">
        <v>275046</v>
      </c>
      <c r="C136" s="36" t="s">
        <v>109</v>
      </c>
      <c r="D136" s="36" t="s">
        <v>27</v>
      </c>
      <c r="E136" s="141">
        <v>20500000</v>
      </c>
      <c r="F136" s="168">
        <v>17500000</v>
      </c>
      <c r="G136" s="168">
        <v>0</v>
      </c>
      <c r="H136" s="168">
        <v>0</v>
      </c>
      <c r="I136" s="40">
        <v>90</v>
      </c>
      <c r="J136" s="40">
        <v>4.9999999999999996E-2</v>
      </c>
      <c r="K136" s="40">
        <v>10</v>
      </c>
      <c r="L136" s="40">
        <v>18.93</v>
      </c>
      <c r="M136" s="40">
        <v>0</v>
      </c>
      <c r="N136" s="40">
        <v>0</v>
      </c>
      <c r="O136" s="40">
        <v>0</v>
      </c>
      <c r="P136" s="40">
        <v>0</v>
      </c>
      <c r="Q136" s="40">
        <v>0</v>
      </c>
      <c r="R136" s="40">
        <v>0</v>
      </c>
      <c r="S136" s="40">
        <v>0</v>
      </c>
      <c r="T136" s="40">
        <v>0</v>
      </c>
      <c r="U136" s="40">
        <v>0</v>
      </c>
      <c r="V136" s="40">
        <v>0</v>
      </c>
      <c r="W136" s="40">
        <v>0</v>
      </c>
      <c r="X136" s="40"/>
      <c r="Y136" s="40">
        <f t="shared" si="13"/>
        <v>0</v>
      </c>
      <c r="Z136" s="36" t="s">
        <v>38</v>
      </c>
      <c r="AA136" s="36" t="s">
        <v>39</v>
      </c>
      <c r="AD136" s="9">
        <f>+Y136/L136</f>
        <v>0</v>
      </c>
      <c r="AE136" s="10" t="e">
        <f>+H136/G136</f>
        <v>#DIV/0!</v>
      </c>
    </row>
    <row r="137" spans="1:31" s="142" customFormat="1" ht="42.75" x14ac:dyDescent="0.25">
      <c r="A137" s="36"/>
      <c r="B137" s="140">
        <v>189454</v>
      </c>
      <c r="C137" s="36" t="s">
        <v>607</v>
      </c>
      <c r="D137" s="36" t="s">
        <v>16</v>
      </c>
      <c r="E137" s="141"/>
      <c r="F137" s="168"/>
      <c r="G137" s="168"/>
      <c r="H137" s="168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>
        <v>0</v>
      </c>
      <c r="W137" s="40">
        <v>0</v>
      </c>
      <c r="X137" s="40"/>
      <c r="Y137" s="40">
        <f t="shared" si="13"/>
        <v>0</v>
      </c>
      <c r="Z137" s="36"/>
      <c r="AA137" s="36"/>
      <c r="AD137" s="9"/>
      <c r="AE137" s="10"/>
    </row>
    <row r="138" spans="1:31" s="142" customFormat="1" ht="42.75" x14ac:dyDescent="0.25">
      <c r="A138" s="36"/>
      <c r="B138" s="140">
        <v>207390</v>
      </c>
      <c r="C138" s="36" t="s">
        <v>608</v>
      </c>
      <c r="D138" s="36" t="s">
        <v>16</v>
      </c>
      <c r="E138" s="141"/>
      <c r="F138" s="168"/>
      <c r="G138" s="168"/>
      <c r="H138" s="168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>
        <v>0</v>
      </c>
      <c r="W138" s="40">
        <v>0</v>
      </c>
      <c r="X138" s="40"/>
      <c r="Y138" s="40">
        <f t="shared" si="13"/>
        <v>0</v>
      </c>
      <c r="Z138" s="36"/>
      <c r="AA138" s="36"/>
      <c r="AD138" s="9"/>
      <c r="AE138" s="10"/>
    </row>
    <row r="139" spans="1:31" s="142" customFormat="1" ht="42.75" x14ac:dyDescent="0.25">
      <c r="A139" s="36"/>
      <c r="B139" s="140">
        <v>207433</v>
      </c>
      <c r="C139" s="36" t="s">
        <v>609</v>
      </c>
      <c r="D139" s="36" t="s">
        <v>16</v>
      </c>
      <c r="E139" s="141"/>
      <c r="F139" s="168"/>
      <c r="G139" s="168"/>
      <c r="H139" s="168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>
        <v>0</v>
      </c>
      <c r="W139" s="40">
        <v>0</v>
      </c>
      <c r="X139" s="40"/>
      <c r="Y139" s="40">
        <f t="shared" si="13"/>
        <v>0</v>
      </c>
      <c r="Z139" s="36"/>
      <c r="AA139" s="36"/>
      <c r="AD139" s="9"/>
      <c r="AE139" s="10"/>
    </row>
    <row r="140" spans="1:31" s="142" customFormat="1" ht="42.75" x14ac:dyDescent="0.25">
      <c r="A140" s="36"/>
      <c r="B140" s="140">
        <v>208027</v>
      </c>
      <c r="C140" s="36" t="s">
        <v>610</v>
      </c>
      <c r="D140" s="36" t="s">
        <v>16</v>
      </c>
      <c r="E140" s="141"/>
      <c r="F140" s="168"/>
      <c r="G140" s="168"/>
      <c r="H140" s="168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>
        <v>0</v>
      </c>
      <c r="W140" s="40">
        <v>0</v>
      </c>
      <c r="X140" s="40"/>
      <c r="Y140" s="40">
        <f t="shared" si="13"/>
        <v>0</v>
      </c>
      <c r="Z140" s="36"/>
      <c r="AA140" s="36"/>
      <c r="AD140" s="9"/>
      <c r="AE140" s="10"/>
    </row>
    <row r="141" spans="1:31" s="142" customFormat="1" ht="42.75" x14ac:dyDescent="0.25">
      <c r="A141" s="36"/>
      <c r="B141" s="140">
        <v>208201</v>
      </c>
      <c r="C141" s="36" t="s">
        <v>611</v>
      </c>
      <c r="D141" s="36" t="s">
        <v>16</v>
      </c>
      <c r="E141" s="141"/>
      <c r="F141" s="168"/>
      <c r="G141" s="168"/>
      <c r="H141" s="168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>
        <v>0</v>
      </c>
      <c r="W141" s="40">
        <v>0</v>
      </c>
      <c r="X141" s="40"/>
      <c r="Y141" s="40">
        <f t="shared" si="13"/>
        <v>0</v>
      </c>
      <c r="Z141" s="36"/>
      <c r="AA141" s="36"/>
      <c r="AD141" s="9"/>
      <c r="AE141" s="10"/>
    </row>
    <row r="142" spans="1:31" s="142" customFormat="1" ht="42.75" x14ac:dyDescent="0.25">
      <c r="A142" s="36"/>
      <c r="B142" s="140">
        <v>208417</v>
      </c>
      <c r="C142" s="36" t="s">
        <v>612</v>
      </c>
      <c r="D142" s="36" t="s">
        <v>16</v>
      </c>
      <c r="E142" s="141"/>
      <c r="F142" s="168"/>
      <c r="G142" s="168"/>
      <c r="H142" s="168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>
        <v>0</v>
      </c>
      <c r="W142" s="40">
        <v>0</v>
      </c>
      <c r="X142" s="40"/>
      <c r="Y142" s="40">
        <f t="shared" si="13"/>
        <v>0</v>
      </c>
      <c r="Z142" s="36"/>
      <c r="AA142" s="36"/>
      <c r="AD142" s="9"/>
      <c r="AE142" s="10"/>
    </row>
    <row r="143" spans="1:31" s="142" customFormat="1" ht="42.75" x14ac:dyDescent="0.25">
      <c r="A143" s="36"/>
      <c r="B143" s="140">
        <v>208875</v>
      </c>
      <c r="C143" s="36" t="s">
        <v>613</v>
      </c>
      <c r="D143" s="36" t="s">
        <v>16</v>
      </c>
      <c r="E143" s="141"/>
      <c r="F143" s="168"/>
      <c r="G143" s="168"/>
      <c r="H143" s="168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>
        <v>0</v>
      </c>
      <c r="W143" s="40">
        <v>0</v>
      </c>
      <c r="X143" s="40"/>
      <c r="Y143" s="40">
        <f t="shared" si="13"/>
        <v>0</v>
      </c>
      <c r="Z143" s="36"/>
      <c r="AA143" s="36"/>
      <c r="AD143" s="9"/>
      <c r="AE143" s="10"/>
    </row>
    <row r="144" spans="1:31" s="142" customFormat="1" ht="42.75" x14ac:dyDescent="0.25">
      <c r="A144" s="36"/>
      <c r="B144" s="140">
        <v>208879</v>
      </c>
      <c r="C144" s="36" t="s">
        <v>614</v>
      </c>
      <c r="D144" s="36" t="s">
        <v>16</v>
      </c>
      <c r="E144" s="141"/>
      <c r="F144" s="168"/>
      <c r="G144" s="168"/>
      <c r="H144" s="168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>
        <v>0</v>
      </c>
      <c r="W144" s="40">
        <v>0</v>
      </c>
      <c r="X144" s="40"/>
      <c r="Y144" s="40">
        <f t="shared" si="13"/>
        <v>0</v>
      </c>
      <c r="Z144" s="36"/>
      <c r="AA144" s="36"/>
      <c r="AD144" s="9"/>
      <c r="AE144" s="10"/>
    </row>
    <row r="145" spans="1:31" s="142" customFormat="1" ht="28.5" x14ac:dyDescent="0.25">
      <c r="A145" s="36"/>
      <c r="B145" s="140">
        <v>208880</v>
      </c>
      <c r="C145" s="36" t="s">
        <v>615</v>
      </c>
      <c r="D145" s="36" t="s">
        <v>16</v>
      </c>
      <c r="E145" s="141"/>
      <c r="F145" s="168"/>
      <c r="G145" s="168"/>
      <c r="H145" s="168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>
        <v>0</v>
      </c>
      <c r="W145" s="40">
        <v>0</v>
      </c>
      <c r="X145" s="40"/>
      <c r="Y145" s="40">
        <f t="shared" si="13"/>
        <v>0</v>
      </c>
      <c r="Z145" s="36"/>
      <c r="AA145" s="36"/>
      <c r="AD145" s="9"/>
      <c r="AE145" s="10"/>
    </row>
    <row r="146" spans="1:31" x14ac:dyDescent="0.25">
      <c r="A146" s="149" t="s">
        <v>110</v>
      </c>
      <c r="B146" s="150"/>
      <c r="C146" s="151"/>
      <c r="D146" s="151"/>
      <c r="E146" s="151"/>
      <c r="F146" s="172"/>
      <c r="G146" s="172"/>
      <c r="H146" s="172"/>
      <c r="I146" s="152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53"/>
      <c r="W146" s="153"/>
      <c r="X146" s="153"/>
      <c r="Y146" s="153"/>
      <c r="Z146" s="151"/>
      <c r="AA146" s="151"/>
      <c r="AD146" s="9" t="e">
        <f>+Y146/L146</f>
        <v>#DIV/0!</v>
      </c>
      <c r="AE146" s="10" t="e">
        <f>+H146/G146</f>
        <v>#DIV/0!</v>
      </c>
    </row>
    <row r="147" spans="1:31" s="142" customFormat="1" ht="28.5" x14ac:dyDescent="0.25">
      <c r="A147" s="36">
        <f>A136+1</f>
        <v>56</v>
      </c>
      <c r="B147" s="140">
        <v>116529</v>
      </c>
      <c r="C147" s="36" t="s">
        <v>365</v>
      </c>
      <c r="D147" s="36" t="s">
        <v>16</v>
      </c>
      <c r="E147" s="141">
        <v>0</v>
      </c>
      <c r="F147" s="168">
        <v>0</v>
      </c>
      <c r="G147" s="168">
        <v>82038247</v>
      </c>
      <c r="H147" s="168">
        <v>82038245.689999998</v>
      </c>
      <c r="I147" s="40">
        <v>12.1</v>
      </c>
      <c r="J147" s="40">
        <v>0</v>
      </c>
      <c r="K147" s="40">
        <v>0</v>
      </c>
      <c r="L147" s="40">
        <v>2.59</v>
      </c>
      <c r="M147" s="40">
        <v>0</v>
      </c>
      <c r="N147" s="40">
        <v>0</v>
      </c>
      <c r="O147" s="40">
        <v>0</v>
      </c>
      <c r="P147" s="40">
        <v>0</v>
      </c>
      <c r="Q147" s="40">
        <v>0</v>
      </c>
      <c r="R147" s="40">
        <v>0</v>
      </c>
      <c r="S147" s="40">
        <v>0</v>
      </c>
      <c r="T147" s="40">
        <v>0</v>
      </c>
      <c r="U147" s="40">
        <v>0</v>
      </c>
      <c r="V147" s="40">
        <v>0</v>
      </c>
      <c r="W147" s="40">
        <v>0</v>
      </c>
      <c r="X147" s="40"/>
      <c r="Y147" s="40">
        <f t="shared" si="13"/>
        <v>0</v>
      </c>
      <c r="Z147" s="36" t="s">
        <v>67</v>
      </c>
      <c r="AA147" s="36" t="s">
        <v>366</v>
      </c>
      <c r="AD147" s="9">
        <f>+Y147/L147</f>
        <v>0</v>
      </c>
      <c r="AE147" s="10">
        <f>+H147/G147</f>
        <v>0.99999998403183821</v>
      </c>
    </row>
    <row r="148" spans="1:31" s="142" customFormat="1" ht="42.75" x14ac:dyDescent="0.25">
      <c r="A148" s="36">
        <f>A147+1</f>
        <v>57</v>
      </c>
      <c r="B148" s="140">
        <v>116530</v>
      </c>
      <c r="C148" s="36" t="s">
        <v>348</v>
      </c>
      <c r="D148" s="36" t="s">
        <v>16</v>
      </c>
      <c r="E148" s="141">
        <v>0</v>
      </c>
      <c r="F148" s="168">
        <v>0</v>
      </c>
      <c r="G148" s="168">
        <v>38342168</v>
      </c>
      <c r="H148" s="168">
        <v>38342165.880000003</v>
      </c>
      <c r="I148" s="40">
        <v>9</v>
      </c>
      <c r="J148" s="40">
        <v>0</v>
      </c>
      <c r="K148" s="40">
        <v>0</v>
      </c>
      <c r="L148" s="40">
        <v>3.06</v>
      </c>
      <c r="M148" s="40">
        <v>0</v>
      </c>
      <c r="N148" s="40">
        <v>0</v>
      </c>
      <c r="O148" s="40">
        <v>0.37</v>
      </c>
      <c r="P148" s="40">
        <v>0</v>
      </c>
      <c r="Q148" s="40">
        <v>0</v>
      </c>
      <c r="R148" s="40">
        <v>0</v>
      </c>
      <c r="S148" s="40">
        <v>0</v>
      </c>
      <c r="T148" s="40">
        <v>0</v>
      </c>
      <c r="U148" s="40">
        <v>0</v>
      </c>
      <c r="V148" s="40">
        <v>0</v>
      </c>
      <c r="W148" s="40">
        <v>0</v>
      </c>
      <c r="X148" s="40"/>
      <c r="Y148" s="40">
        <f t="shared" si="13"/>
        <v>0.37</v>
      </c>
      <c r="Z148" s="36" t="s">
        <v>28</v>
      </c>
      <c r="AA148" s="36" t="s">
        <v>349</v>
      </c>
      <c r="AD148" s="9">
        <f>+Y148/L148</f>
        <v>0.12091503267973856</v>
      </c>
      <c r="AE148" s="10">
        <f>+H148/G148</f>
        <v>0.99999994470839526</v>
      </c>
    </row>
    <row r="149" spans="1:31" s="142" customFormat="1" ht="28.5" x14ac:dyDescent="0.25">
      <c r="A149" s="36">
        <f t="shared" ref="A149:A193" si="14">A148+1</f>
        <v>58</v>
      </c>
      <c r="B149" s="140">
        <v>116547</v>
      </c>
      <c r="C149" s="36" t="s">
        <v>111</v>
      </c>
      <c r="D149" s="36" t="s">
        <v>64</v>
      </c>
      <c r="E149" s="141">
        <v>41283523.092</v>
      </c>
      <c r="F149" s="168">
        <v>40000000</v>
      </c>
      <c r="G149" s="168">
        <v>68650000</v>
      </c>
      <c r="H149" s="168">
        <v>47568545.770000003</v>
      </c>
      <c r="I149" s="40">
        <v>10.6</v>
      </c>
      <c r="J149" s="40">
        <v>6.1000000000000005</v>
      </c>
      <c r="K149" s="40">
        <v>6</v>
      </c>
      <c r="L149" s="40">
        <v>3.89</v>
      </c>
      <c r="M149" s="40">
        <v>0</v>
      </c>
      <c r="N149" s="40">
        <v>0</v>
      </c>
      <c r="O149" s="40">
        <v>0</v>
      </c>
      <c r="P149" s="40">
        <v>0.28000000000000003</v>
      </c>
      <c r="Q149" s="40">
        <v>0.54</v>
      </c>
      <c r="R149" s="40">
        <v>0.73</v>
      </c>
      <c r="S149" s="40">
        <v>0</v>
      </c>
      <c r="T149" s="40">
        <v>0</v>
      </c>
      <c r="U149" s="40">
        <v>0.64</v>
      </c>
      <c r="V149" s="40">
        <v>0</v>
      </c>
      <c r="W149" s="40">
        <v>0</v>
      </c>
      <c r="X149" s="40"/>
      <c r="Y149" s="40">
        <f t="shared" si="13"/>
        <v>2.19</v>
      </c>
      <c r="Z149" s="36" t="s">
        <v>112</v>
      </c>
      <c r="AA149" s="36" t="s">
        <v>113</v>
      </c>
      <c r="AD149" s="9">
        <f>+Y149/L149</f>
        <v>0.56298200514138819</v>
      </c>
      <c r="AE149" s="10">
        <f>+H149/G149</f>
        <v>0.69291399519300811</v>
      </c>
    </row>
    <row r="150" spans="1:31" s="142" customFormat="1" ht="42.75" x14ac:dyDescent="0.25">
      <c r="A150" s="36">
        <f t="shared" si="14"/>
        <v>59</v>
      </c>
      <c r="B150" s="140">
        <v>116577</v>
      </c>
      <c r="C150" s="36" t="s">
        <v>114</v>
      </c>
      <c r="D150" s="36" t="s">
        <v>64</v>
      </c>
      <c r="E150" s="141">
        <v>560000</v>
      </c>
      <c r="F150" s="168">
        <v>560000</v>
      </c>
      <c r="G150" s="168">
        <v>0</v>
      </c>
      <c r="H150" s="168">
        <v>0</v>
      </c>
      <c r="I150" s="40">
        <v>1</v>
      </c>
      <c r="J150" s="40">
        <v>1</v>
      </c>
      <c r="K150" s="40">
        <v>1</v>
      </c>
      <c r="L150" s="40">
        <v>0.2</v>
      </c>
      <c r="M150" s="40">
        <v>0</v>
      </c>
      <c r="N150" s="40">
        <v>0</v>
      </c>
      <c r="O150" s="40">
        <v>0</v>
      </c>
      <c r="P150" s="40">
        <v>0</v>
      </c>
      <c r="Q150" s="40">
        <v>0</v>
      </c>
      <c r="R150" s="40">
        <v>0</v>
      </c>
      <c r="S150" s="40">
        <v>0</v>
      </c>
      <c r="T150" s="40">
        <v>0</v>
      </c>
      <c r="U150" s="40">
        <v>0</v>
      </c>
      <c r="V150" s="40">
        <v>0</v>
      </c>
      <c r="W150" s="40">
        <v>0</v>
      </c>
      <c r="X150" s="40"/>
      <c r="Y150" s="40">
        <f t="shared" si="13"/>
        <v>0</v>
      </c>
      <c r="Z150" s="36" t="s">
        <v>17</v>
      </c>
      <c r="AA150" s="36" t="s">
        <v>115</v>
      </c>
      <c r="AD150" s="9">
        <f>+Y150/L150</f>
        <v>0</v>
      </c>
      <c r="AE150" s="10" t="e">
        <f t="shared" ref="AE150:AE186" si="15">+H150/G150</f>
        <v>#DIV/0!</v>
      </c>
    </row>
    <row r="151" spans="1:31" s="142" customFormat="1" ht="42.75" x14ac:dyDescent="0.25">
      <c r="A151" s="36">
        <f t="shared" si="14"/>
        <v>60</v>
      </c>
      <c r="B151" s="140">
        <v>142767</v>
      </c>
      <c r="C151" s="36" t="s">
        <v>116</v>
      </c>
      <c r="D151" s="36" t="s">
        <v>16</v>
      </c>
      <c r="E151" s="141">
        <v>43875000</v>
      </c>
      <c r="F151" s="168">
        <v>30000000</v>
      </c>
      <c r="G151" s="168">
        <v>31977075</v>
      </c>
      <c r="H151" s="168">
        <v>29603989.59</v>
      </c>
      <c r="I151" s="40">
        <v>27</v>
      </c>
      <c r="J151" s="40">
        <v>6.7499999999999991</v>
      </c>
      <c r="K151" s="40">
        <v>7</v>
      </c>
      <c r="L151" s="40">
        <v>6.4</v>
      </c>
      <c r="M151" s="40">
        <v>0</v>
      </c>
      <c r="N151" s="40">
        <v>0</v>
      </c>
      <c r="O151" s="40">
        <v>0</v>
      </c>
      <c r="P151" s="40">
        <v>0</v>
      </c>
      <c r="Q151" s="40">
        <v>2.27</v>
      </c>
      <c r="R151" s="40">
        <v>0</v>
      </c>
      <c r="S151" s="40">
        <v>0</v>
      </c>
      <c r="T151" s="40">
        <v>0</v>
      </c>
      <c r="U151" s="40">
        <v>0</v>
      </c>
      <c r="V151" s="40">
        <v>0</v>
      </c>
      <c r="W151" s="40">
        <v>0</v>
      </c>
      <c r="X151" s="40"/>
      <c r="Y151" s="40">
        <f t="shared" si="13"/>
        <v>2.27</v>
      </c>
      <c r="Z151" s="36" t="s">
        <v>89</v>
      </c>
      <c r="AA151" s="36" t="s">
        <v>117</v>
      </c>
      <c r="AD151" s="9">
        <f t="shared" ref="AD151:AD249" si="16">+Y151/L151</f>
        <v>0.35468749999999999</v>
      </c>
      <c r="AE151" s="10">
        <f t="shared" si="15"/>
        <v>0.9257879149359346</v>
      </c>
    </row>
    <row r="152" spans="1:31" s="142" customFormat="1" ht="57" x14ac:dyDescent="0.25">
      <c r="A152" s="36">
        <f t="shared" si="14"/>
        <v>61</v>
      </c>
      <c r="B152" s="140">
        <v>167405</v>
      </c>
      <c r="C152" s="36" t="s">
        <v>118</v>
      </c>
      <c r="D152" s="36" t="s">
        <v>16</v>
      </c>
      <c r="E152" s="141">
        <v>39000000</v>
      </c>
      <c r="F152" s="168">
        <v>37613880</v>
      </c>
      <c r="G152" s="168">
        <v>36634685</v>
      </c>
      <c r="H152" s="168">
        <v>25302492</v>
      </c>
      <c r="I152" s="40">
        <v>32.340000000000003</v>
      </c>
      <c r="J152" s="40">
        <v>5.9999999999999991</v>
      </c>
      <c r="K152" s="40">
        <v>6</v>
      </c>
      <c r="L152" s="40">
        <v>4.18</v>
      </c>
      <c r="M152" s="40">
        <v>0</v>
      </c>
      <c r="N152" s="40">
        <v>0</v>
      </c>
      <c r="O152" s="40">
        <v>1.84</v>
      </c>
      <c r="P152" s="40">
        <v>0</v>
      </c>
      <c r="Q152" s="40">
        <v>0</v>
      </c>
      <c r="R152" s="40">
        <v>0</v>
      </c>
      <c r="S152" s="40">
        <v>0</v>
      </c>
      <c r="T152" s="40">
        <v>0</v>
      </c>
      <c r="U152" s="40">
        <v>0</v>
      </c>
      <c r="V152" s="40">
        <v>0</v>
      </c>
      <c r="W152" s="40">
        <v>0</v>
      </c>
      <c r="X152" s="40"/>
      <c r="Y152" s="40">
        <f t="shared" si="13"/>
        <v>1.84</v>
      </c>
      <c r="Z152" s="36" t="s">
        <v>89</v>
      </c>
      <c r="AA152" s="36" t="s">
        <v>119</v>
      </c>
      <c r="AD152" s="9">
        <f t="shared" si="16"/>
        <v>0.44019138755980869</v>
      </c>
      <c r="AE152" s="10">
        <f t="shared" si="15"/>
        <v>0.69067038518278512</v>
      </c>
    </row>
    <row r="153" spans="1:31" s="142" customFormat="1" ht="71.25" x14ac:dyDescent="0.25">
      <c r="A153" s="36"/>
      <c r="B153" s="140">
        <v>189312</v>
      </c>
      <c r="C153" s="36" t="s">
        <v>568</v>
      </c>
      <c r="D153" s="36" t="s">
        <v>16</v>
      </c>
      <c r="E153" s="141"/>
      <c r="F153" s="168"/>
      <c r="G153" s="168"/>
      <c r="H153" s="168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>
        <v>0</v>
      </c>
      <c r="W153" s="40">
        <v>0</v>
      </c>
      <c r="X153" s="40"/>
      <c r="Y153" s="40">
        <f t="shared" si="13"/>
        <v>0</v>
      </c>
      <c r="Z153" s="36"/>
      <c r="AA153" s="36"/>
      <c r="AD153" s="9"/>
      <c r="AE153" s="10" t="e">
        <f t="shared" si="15"/>
        <v>#DIV/0!</v>
      </c>
    </row>
    <row r="154" spans="1:31" s="142" customFormat="1" ht="57" x14ac:dyDescent="0.25">
      <c r="A154" s="36"/>
      <c r="B154" s="140">
        <v>189315</v>
      </c>
      <c r="C154" s="36" t="s">
        <v>569</v>
      </c>
      <c r="D154" s="36" t="s">
        <v>16</v>
      </c>
      <c r="E154" s="141"/>
      <c r="F154" s="168"/>
      <c r="G154" s="168"/>
      <c r="H154" s="168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>
        <v>0</v>
      </c>
      <c r="W154" s="40">
        <v>0</v>
      </c>
      <c r="X154" s="40"/>
      <c r="Y154" s="40">
        <f t="shared" si="13"/>
        <v>0</v>
      </c>
      <c r="Z154" s="36"/>
      <c r="AA154" s="36"/>
      <c r="AD154" s="9"/>
      <c r="AE154" s="10"/>
    </row>
    <row r="155" spans="1:31" s="142" customFormat="1" ht="57" x14ac:dyDescent="0.25">
      <c r="A155" s="36">
        <f>A152+1</f>
        <v>62</v>
      </c>
      <c r="B155" s="140">
        <v>189481</v>
      </c>
      <c r="C155" s="36" t="s">
        <v>120</v>
      </c>
      <c r="D155" s="36" t="s">
        <v>16</v>
      </c>
      <c r="E155" s="141">
        <v>26389999.999999996</v>
      </c>
      <c r="F155" s="168">
        <v>20000000</v>
      </c>
      <c r="G155" s="168">
        <v>20570571</v>
      </c>
      <c r="H155" s="168">
        <v>20570569.899999999</v>
      </c>
      <c r="I155" s="40">
        <v>23.06</v>
      </c>
      <c r="J155" s="40">
        <v>4.0600000000000005</v>
      </c>
      <c r="K155" s="40">
        <v>4</v>
      </c>
      <c r="L155" s="40">
        <v>4.75</v>
      </c>
      <c r="M155" s="40">
        <v>0</v>
      </c>
      <c r="N155" s="40">
        <v>0</v>
      </c>
      <c r="O155" s="40">
        <v>0.78</v>
      </c>
      <c r="P155" s="40">
        <v>0</v>
      </c>
      <c r="Q155" s="40">
        <v>0</v>
      </c>
      <c r="R155" s="40">
        <v>0.55000000000000004</v>
      </c>
      <c r="S155" s="40">
        <v>0.72</v>
      </c>
      <c r="T155" s="40">
        <v>0</v>
      </c>
      <c r="U155" s="40">
        <v>0.82</v>
      </c>
      <c r="V155" s="40">
        <v>0</v>
      </c>
      <c r="W155" s="40">
        <v>1.67</v>
      </c>
      <c r="X155" s="40"/>
      <c r="Y155" s="40">
        <f t="shared" ref="Y155:Y219" si="17">M155+N155+O155+P155+Q155+R155+S155+T155+U155+V155+W155+X155</f>
        <v>4.5399999999999991</v>
      </c>
      <c r="Z155" s="36" t="s">
        <v>121</v>
      </c>
      <c r="AA155" s="36" t="s">
        <v>122</v>
      </c>
      <c r="AD155" s="9">
        <f t="shared" si="16"/>
        <v>0.9557894736842103</v>
      </c>
      <c r="AE155" s="10">
        <f t="shared" si="15"/>
        <v>0.99999994652554847</v>
      </c>
    </row>
    <row r="156" spans="1:31" s="142" customFormat="1" ht="42.75" x14ac:dyDescent="0.25">
      <c r="A156" s="36">
        <f t="shared" si="14"/>
        <v>63</v>
      </c>
      <c r="B156" s="140">
        <v>189499</v>
      </c>
      <c r="C156" s="36" t="s">
        <v>367</v>
      </c>
      <c r="D156" s="36" t="s">
        <v>16</v>
      </c>
      <c r="E156" s="141">
        <v>0</v>
      </c>
      <c r="F156" s="168">
        <v>0</v>
      </c>
      <c r="G156" s="168">
        <v>5260899</v>
      </c>
      <c r="H156" s="168">
        <v>5049867.4000000004</v>
      </c>
      <c r="I156" s="40">
        <v>13</v>
      </c>
      <c r="J156" s="40">
        <v>0</v>
      </c>
      <c r="K156" s="40">
        <v>0</v>
      </c>
      <c r="L156" s="40">
        <v>0.03</v>
      </c>
      <c r="M156" s="40">
        <v>0</v>
      </c>
      <c r="N156" s="40">
        <v>0</v>
      </c>
      <c r="O156" s="40">
        <v>0</v>
      </c>
      <c r="P156" s="40">
        <v>0</v>
      </c>
      <c r="Q156" s="40">
        <v>0.64</v>
      </c>
      <c r="R156" s="40">
        <v>0</v>
      </c>
      <c r="S156" s="40">
        <v>0</v>
      </c>
      <c r="T156" s="40">
        <v>0</v>
      </c>
      <c r="U156" s="40">
        <v>0</v>
      </c>
      <c r="V156" s="40">
        <v>0</v>
      </c>
      <c r="W156" s="40">
        <v>0</v>
      </c>
      <c r="X156" s="40"/>
      <c r="Y156" s="40">
        <f t="shared" si="17"/>
        <v>0.64</v>
      </c>
      <c r="Z156" s="36" t="s">
        <v>302</v>
      </c>
      <c r="AA156" s="36" t="s">
        <v>368</v>
      </c>
      <c r="AD156" s="9">
        <f t="shared" si="16"/>
        <v>21.333333333333336</v>
      </c>
      <c r="AE156" s="10">
        <f t="shared" si="15"/>
        <v>0.95988677980702541</v>
      </c>
    </row>
    <row r="157" spans="1:31" s="142" customFormat="1" ht="28.5" x14ac:dyDescent="0.25">
      <c r="A157" s="36">
        <f t="shared" si="14"/>
        <v>64</v>
      </c>
      <c r="B157" s="140">
        <v>190108</v>
      </c>
      <c r="C157" s="36" t="s">
        <v>369</v>
      </c>
      <c r="D157" s="36" t="s">
        <v>16</v>
      </c>
      <c r="E157" s="141">
        <v>0</v>
      </c>
      <c r="F157" s="168">
        <v>0</v>
      </c>
      <c r="G157" s="168">
        <v>18893502</v>
      </c>
      <c r="H157" s="168">
        <v>18393502</v>
      </c>
      <c r="I157" s="40">
        <v>23.35</v>
      </c>
      <c r="J157" s="40">
        <v>0</v>
      </c>
      <c r="K157" s="40">
        <v>0</v>
      </c>
      <c r="L157" s="40">
        <v>3.25</v>
      </c>
      <c r="M157" s="40">
        <v>0</v>
      </c>
      <c r="N157" s="40">
        <v>0</v>
      </c>
      <c r="O157" s="40">
        <v>1.65</v>
      </c>
      <c r="P157" s="40">
        <v>0</v>
      </c>
      <c r="Q157" s="40">
        <v>0</v>
      </c>
      <c r="R157" s="40">
        <v>0</v>
      </c>
      <c r="S157" s="40">
        <v>0</v>
      </c>
      <c r="T157" s="40">
        <v>0</v>
      </c>
      <c r="U157" s="40">
        <v>0</v>
      </c>
      <c r="V157" s="40">
        <v>0</v>
      </c>
      <c r="W157" s="40">
        <v>0</v>
      </c>
      <c r="X157" s="40"/>
      <c r="Y157" s="40">
        <f t="shared" si="17"/>
        <v>1.65</v>
      </c>
      <c r="Z157" s="36" t="s">
        <v>65</v>
      </c>
      <c r="AA157" s="36" t="s">
        <v>370</v>
      </c>
      <c r="AD157" s="9">
        <f t="shared" si="16"/>
        <v>0.50769230769230766</v>
      </c>
      <c r="AE157" s="10">
        <f t="shared" si="15"/>
        <v>0.9735358749267341</v>
      </c>
    </row>
    <row r="158" spans="1:31" s="142" customFormat="1" ht="28.5" x14ac:dyDescent="0.25">
      <c r="A158" s="36"/>
      <c r="B158" s="140">
        <v>190116</v>
      </c>
      <c r="C158" s="36" t="s">
        <v>570</v>
      </c>
      <c r="D158" s="36" t="s">
        <v>16</v>
      </c>
      <c r="E158" s="141"/>
      <c r="F158" s="168"/>
      <c r="G158" s="168"/>
      <c r="H158" s="168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>
        <v>0</v>
      </c>
      <c r="W158" s="40">
        <v>0</v>
      </c>
      <c r="X158" s="40"/>
      <c r="Y158" s="40">
        <f t="shared" si="17"/>
        <v>0</v>
      </c>
      <c r="Z158" s="36"/>
      <c r="AA158" s="36"/>
      <c r="AD158" s="9"/>
      <c r="AE158" s="10"/>
    </row>
    <row r="159" spans="1:31" s="142" customFormat="1" ht="42.75" x14ac:dyDescent="0.25">
      <c r="A159" s="36">
        <f>A157+1</f>
        <v>65</v>
      </c>
      <c r="B159" s="140">
        <v>190122</v>
      </c>
      <c r="C159" s="36" t="s">
        <v>371</v>
      </c>
      <c r="D159" s="36" t="s">
        <v>16</v>
      </c>
      <c r="E159" s="141">
        <v>0</v>
      </c>
      <c r="F159" s="168">
        <v>0</v>
      </c>
      <c r="G159" s="168">
        <v>453543</v>
      </c>
      <c r="H159" s="168">
        <v>453542.78</v>
      </c>
      <c r="I159" s="40">
        <v>9</v>
      </c>
      <c r="J159" s="40">
        <v>0</v>
      </c>
      <c r="K159" s="40">
        <v>0</v>
      </c>
      <c r="L159" s="40">
        <v>0.16</v>
      </c>
      <c r="M159" s="40">
        <v>0</v>
      </c>
      <c r="N159" s="40">
        <v>0</v>
      </c>
      <c r="O159" s="40">
        <v>7.0000000000000007E-2</v>
      </c>
      <c r="P159" s="40">
        <v>0</v>
      </c>
      <c r="Q159" s="40">
        <v>0</v>
      </c>
      <c r="R159" s="40">
        <v>0</v>
      </c>
      <c r="S159" s="40">
        <v>0.04</v>
      </c>
      <c r="T159" s="40">
        <v>0</v>
      </c>
      <c r="U159" s="40">
        <v>0</v>
      </c>
      <c r="V159" s="40">
        <v>0</v>
      </c>
      <c r="W159" s="40">
        <v>0</v>
      </c>
      <c r="X159" s="40"/>
      <c r="Y159" s="40">
        <f t="shared" si="17"/>
        <v>0.11000000000000001</v>
      </c>
      <c r="Z159" s="36" t="s">
        <v>107</v>
      </c>
      <c r="AA159" s="36" t="s">
        <v>372</v>
      </c>
      <c r="AD159" s="9">
        <f t="shared" si="16"/>
        <v>0.68750000000000011</v>
      </c>
      <c r="AE159" s="10">
        <f t="shared" si="15"/>
        <v>0.99999951493022721</v>
      </c>
    </row>
    <row r="160" spans="1:31" s="142" customFormat="1" ht="42.75" x14ac:dyDescent="0.25">
      <c r="A160" s="36">
        <f t="shared" si="14"/>
        <v>66</v>
      </c>
      <c r="B160" s="140">
        <v>190124</v>
      </c>
      <c r="C160" s="36" t="s">
        <v>123</v>
      </c>
      <c r="D160" s="36" t="s">
        <v>16</v>
      </c>
      <c r="E160" s="141">
        <v>14949999.999999998</v>
      </c>
      <c r="F160" s="168">
        <v>60000000</v>
      </c>
      <c r="G160" s="168">
        <v>37722553</v>
      </c>
      <c r="H160" s="168">
        <v>31863959.57</v>
      </c>
      <c r="I160" s="40">
        <v>63</v>
      </c>
      <c r="J160" s="40">
        <v>2.2999999999999998</v>
      </c>
      <c r="K160" s="40">
        <v>13</v>
      </c>
      <c r="L160" s="40">
        <v>5.54</v>
      </c>
      <c r="M160" s="40">
        <v>0</v>
      </c>
      <c r="N160" s="40">
        <v>0</v>
      </c>
      <c r="O160" s="40">
        <v>4.59</v>
      </c>
      <c r="P160" s="40">
        <v>0</v>
      </c>
      <c r="Q160" s="40">
        <v>0</v>
      </c>
      <c r="R160" s="40">
        <v>0</v>
      </c>
      <c r="S160" s="40">
        <v>1.3</v>
      </c>
      <c r="T160" s="40">
        <v>0</v>
      </c>
      <c r="U160" s="40">
        <v>0</v>
      </c>
      <c r="V160" s="40">
        <v>0</v>
      </c>
      <c r="W160" s="40">
        <v>0</v>
      </c>
      <c r="X160" s="40"/>
      <c r="Y160" s="40">
        <f t="shared" si="17"/>
        <v>5.89</v>
      </c>
      <c r="Z160" s="36" t="s">
        <v>18</v>
      </c>
      <c r="AA160" s="36" t="s">
        <v>124</v>
      </c>
      <c r="AD160" s="9">
        <f t="shared" si="16"/>
        <v>1.0631768953068592</v>
      </c>
      <c r="AE160" s="10">
        <f t="shared" si="15"/>
        <v>0.84469255222465989</v>
      </c>
    </row>
    <row r="161" spans="1:31" s="142" customFormat="1" ht="57" x14ac:dyDescent="0.25">
      <c r="A161" s="36">
        <f t="shared" si="14"/>
        <v>67</v>
      </c>
      <c r="B161" s="140">
        <v>209133</v>
      </c>
      <c r="C161" s="36" t="s">
        <v>125</v>
      </c>
      <c r="D161" s="36" t="s">
        <v>16</v>
      </c>
      <c r="E161" s="141">
        <v>52000000</v>
      </c>
      <c r="F161" s="168">
        <v>45000000</v>
      </c>
      <c r="G161" s="168">
        <v>17343828</v>
      </c>
      <c r="H161" s="168">
        <v>843827.36</v>
      </c>
      <c r="I161" s="40">
        <v>24</v>
      </c>
      <c r="J161" s="40">
        <v>7.9999999999999991</v>
      </c>
      <c r="K161" s="40">
        <v>8</v>
      </c>
      <c r="L161" s="40">
        <v>6.45</v>
      </c>
      <c r="M161" s="40">
        <v>0</v>
      </c>
      <c r="N161" s="40">
        <v>0</v>
      </c>
      <c r="O161" s="40">
        <v>0</v>
      </c>
      <c r="P161" s="40">
        <v>0</v>
      </c>
      <c r="Q161" s="40">
        <v>0</v>
      </c>
      <c r="R161" s="40">
        <v>0</v>
      </c>
      <c r="S161" s="40">
        <v>0</v>
      </c>
      <c r="T161" s="40">
        <v>0</v>
      </c>
      <c r="U161" s="40">
        <v>0</v>
      </c>
      <c r="V161" s="40">
        <v>0</v>
      </c>
      <c r="W161" s="40">
        <v>0</v>
      </c>
      <c r="X161" s="40"/>
      <c r="Y161" s="40">
        <f t="shared" si="17"/>
        <v>0</v>
      </c>
      <c r="Z161" s="36" t="s">
        <v>17</v>
      </c>
      <c r="AA161" s="36" t="s">
        <v>126</v>
      </c>
      <c r="AD161" s="9">
        <f t="shared" si="16"/>
        <v>0</v>
      </c>
      <c r="AE161" s="10">
        <f t="shared" si="15"/>
        <v>4.8652890238533267E-2</v>
      </c>
    </row>
    <row r="162" spans="1:31" s="142" customFormat="1" ht="42.75" x14ac:dyDescent="0.25">
      <c r="A162" s="36">
        <f t="shared" si="14"/>
        <v>68</v>
      </c>
      <c r="B162" s="140">
        <v>209138</v>
      </c>
      <c r="C162" s="36" t="s">
        <v>127</v>
      </c>
      <c r="D162" s="36" t="s">
        <v>16</v>
      </c>
      <c r="E162" s="141">
        <v>39000000</v>
      </c>
      <c r="F162" s="168">
        <v>30000000</v>
      </c>
      <c r="G162" s="168">
        <v>114672229</v>
      </c>
      <c r="H162" s="168">
        <v>114672229</v>
      </c>
      <c r="I162" s="40">
        <v>42</v>
      </c>
      <c r="J162" s="40">
        <v>7.0000000000000009</v>
      </c>
      <c r="K162" s="40">
        <v>7</v>
      </c>
      <c r="L162" s="40">
        <v>8.16</v>
      </c>
      <c r="M162" s="40">
        <v>0</v>
      </c>
      <c r="N162" s="40">
        <v>0</v>
      </c>
      <c r="O162" s="40">
        <v>0</v>
      </c>
      <c r="P162" s="40">
        <v>3.28</v>
      </c>
      <c r="Q162" s="40">
        <v>1.36</v>
      </c>
      <c r="R162" s="40">
        <v>0</v>
      </c>
      <c r="S162" s="40">
        <v>0</v>
      </c>
      <c r="T162" s="40">
        <v>0</v>
      </c>
      <c r="U162" s="40">
        <v>0</v>
      </c>
      <c r="V162" s="40">
        <v>0</v>
      </c>
      <c r="W162" s="40">
        <v>0</v>
      </c>
      <c r="X162" s="40"/>
      <c r="Y162" s="40">
        <f t="shared" si="17"/>
        <v>4.6399999999999997</v>
      </c>
      <c r="Z162" s="36" t="s">
        <v>102</v>
      </c>
      <c r="AA162" s="36" t="s">
        <v>128</v>
      </c>
      <c r="AD162" s="9">
        <f t="shared" si="16"/>
        <v>0.56862745098039214</v>
      </c>
      <c r="AE162" s="10">
        <f t="shared" si="15"/>
        <v>1</v>
      </c>
    </row>
    <row r="163" spans="1:31" s="142" customFormat="1" ht="73.5" customHeight="1" x14ac:dyDescent="0.25">
      <c r="A163" s="36">
        <f t="shared" si="14"/>
        <v>69</v>
      </c>
      <c r="B163" s="140">
        <v>209139</v>
      </c>
      <c r="C163" s="36" t="s">
        <v>130</v>
      </c>
      <c r="D163" s="36" t="s">
        <v>16</v>
      </c>
      <c r="E163" s="141">
        <v>16250000</v>
      </c>
      <c r="F163" s="168">
        <v>7000000</v>
      </c>
      <c r="G163" s="168">
        <v>14495666</v>
      </c>
      <c r="H163" s="168">
        <v>14495666</v>
      </c>
      <c r="I163" s="40">
        <v>7.6</v>
      </c>
      <c r="J163" s="40">
        <v>2.5</v>
      </c>
      <c r="K163" s="40">
        <v>3</v>
      </c>
      <c r="L163" s="40">
        <v>1.1499999999999999</v>
      </c>
      <c r="M163" s="40">
        <v>0</v>
      </c>
      <c r="N163" s="40">
        <v>0</v>
      </c>
      <c r="O163" s="40">
        <v>0.32</v>
      </c>
      <c r="P163" s="40">
        <v>0</v>
      </c>
      <c r="Q163" s="40">
        <v>0</v>
      </c>
      <c r="R163" s="40">
        <v>0</v>
      </c>
      <c r="S163" s="40">
        <v>0</v>
      </c>
      <c r="T163" s="40">
        <v>0</v>
      </c>
      <c r="U163" s="40">
        <v>0</v>
      </c>
      <c r="V163" s="40">
        <v>0</v>
      </c>
      <c r="W163" s="40">
        <v>0</v>
      </c>
      <c r="X163" s="40"/>
      <c r="Y163" s="40">
        <f t="shared" si="17"/>
        <v>0.32</v>
      </c>
      <c r="Z163" s="36" t="s">
        <v>17</v>
      </c>
      <c r="AA163" s="36" t="s">
        <v>129</v>
      </c>
      <c r="AD163" s="9">
        <f t="shared" si="16"/>
        <v>0.27826086956521739</v>
      </c>
      <c r="AE163" s="10">
        <f t="shared" si="15"/>
        <v>1</v>
      </c>
    </row>
    <row r="164" spans="1:31" s="142" customFormat="1" ht="42.75" x14ac:dyDescent="0.25">
      <c r="A164" s="36">
        <f t="shared" si="14"/>
        <v>70</v>
      </c>
      <c r="B164" s="140">
        <v>211101</v>
      </c>
      <c r="C164" s="36" t="s">
        <v>131</v>
      </c>
      <c r="D164" s="36" t="s">
        <v>16</v>
      </c>
      <c r="E164" s="141">
        <v>32500000</v>
      </c>
      <c r="F164" s="168">
        <v>25000000</v>
      </c>
      <c r="G164" s="168">
        <v>0</v>
      </c>
      <c r="H164" s="168">
        <v>0</v>
      </c>
      <c r="I164" s="40">
        <v>5</v>
      </c>
      <c r="J164" s="40">
        <v>5</v>
      </c>
      <c r="K164" s="40">
        <v>5</v>
      </c>
      <c r="L164" s="40">
        <v>0</v>
      </c>
      <c r="M164" s="40">
        <v>0</v>
      </c>
      <c r="N164" s="40">
        <v>0</v>
      </c>
      <c r="O164" s="40">
        <v>0</v>
      </c>
      <c r="P164" s="40">
        <v>0</v>
      </c>
      <c r="Q164" s="40">
        <v>0</v>
      </c>
      <c r="R164" s="40">
        <v>0</v>
      </c>
      <c r="S164" s="40">
        <v>0</v>
      </c>
      <c r="T164" s="40">
        <v>0</v>
      </c>
      <c r="U164" s="40">
        <v>0</v>
      </c>
      <c r="V164" s="40">
        <v>0</v>
      </c>
      <c r="W164" s="40">
        <v>0</v>
      </c>
      <c r="X164" s="40"/>
      <c r="Y164" s="40">
        <f t="shared" si="17"/>
        <v>0</v>
      </c>
      <c r="Z164" s="36" t="s">
        <v>17</v>
      </c>
      <c r="AA164" s="36" t="s">
        <v>132</v>
      </c>
      <c r="AD164" s="9" t="e">
        <f t="shared" si="16"/>
        <v>#DIV/0!</v>
      </c>
      <c r="AE164" s="10" t="e">
        <f t="shared" si="15"/>
        <v>#DIV/0!</v>
      </c>
    </row>
    <row r="165" spans="1:31" s="142" customFormat="1" ht="42.75" x14ac:dyDescent="0.25">
      <c r="A165" s="36">
        <f t="shared" si="14"/>
        <v>71</v>
      </c>
      <c r="B165" s="140">
        <v>211714</v>
      </c>
      <c r="C165" s="36" t="s">
        <v>133</v>
      </c>
      <c r="D165" s="36" t="s">
        <v>16</v>
      </c>
      <c r="E165" s="141">
        <v>45500000</v>
      </c>
      <c r="F165" s="168">
        <v>45500000</v>
      </c>
      <c r="G165" s="168">
        <v>21958565</v>
      </c>
      <c r="H165" s="168">
        <v>21775486.280000001</v>
      </c>
      <c r="I165" s="40">
        <v>12</v>
      </c>
      <c r="J165" s="40">
        <v>7.0000000000000009</v>
      </c>
      <c r="K165" s="40">
        <v>7</v>
      </c>
      <c r="L165" s="40">
        <v>7.27</v>
      </c>
      <c r="M165" s="40">
        <v>3.41</v>
      </c>
      <c r="N165" s="40">
        <v>0</v>
      </c>
      <c r="O165" s="40">
        <v>0</v>
      </c>
      <c r="P165" s="40">
        <v>0</v>
      </c>
      <c r="Q165" s="40">
        <v>0</v>
      </c>
      <c r="R165" s="40">
        <v>0</v>
      </c>
      <c r="S165" s="40">
        <v>0</v>
      </c>
      <c r="T165" s="40">
        <v>0</v>
      </c>
      <c r="U165" s="40">
        <v>0</v>
      </c>
      <c r="V165" s="40">
        <v>0</v>
      </c>
      <c r="W165" s="40">
        <v>0</v>
      </c>
      <c r="X165" s="40"/>
      <c r="Y165" s="40">
        <f t="shared" si="17"/>
        <v>3.41</v>
      </c>
      <c r="Z165" s="36" t="s">
        <v>134</v>
      </c>
      <c r="AA165" s="36" t="s">
        <v>135</v>
      </c>
      <c r="AD165" s="9">
        <f t="shared" si="16"/>
        <v>0.46905089408528206</v>
      </c>
      <c r="AE165" s="10">
        <f t="shared" si="15"/>
        <v>0.99166253714666697</v>
      </c>
    </row>
    <row r="166" spans="1:31" s="142" customFormat="1" ht="57" x14ac:dyDescent="0.25">
      <c r="A166" s="36">
        <f t="shared" si="14"/>
        <v>72</v>
      </c>
      <c r="B166" s="140">
        <v>221965</v>
      </c>
      <c r="C166" s="36" t="s">
        <v>136</v>
      </c>
      <c r="D166" s="36" t="s">
        <v>16</v>
      </c>
      <c r="E166" s="141">
        <v>23985000</v>
      </c>
      <c r="F166" s="168">
        <v>20000000</v>
      </c>
      <c r="G166" s="168">
        <v>1162879</v>
      </c>
      <c r="H166" s="168">
        <v>1162877.77</v>
      </c>
      <c r="I166" s="40">
        <v>7.4</v>
      </c>
      <c r="J166" s="40">
        <v>3.6899999999999995</v>
      </c>
      <c r="K166" s="40">
        <v>4</v>
      </c>
      <c r="L166" s="40">
        <v>2.2799999999999998</v>
      </c>
      <c r="M166" s="40">
        <v>0</v>
      </c>
      <c r="N166" s="40">
        <v>0</v>
      </c>
      <c r="O166" s="40">
        <v>0</v>
      </c>
      <c r="P166" s="40">
        <v>0</v>
      </c>
      <c r="Q166" s="40">
        <v>0</v>
      </c>
      <c r="R166" s="40">
        <v>0</v>
      </c>
      <c r="S166" s="40">
        <v>0</v>
      </c>
      <c r="T166" s="40">
        <v>0</v>
      </c>
      <c r="U166" s="40">
        <v>0.19</v>
      </c>
      <c r="V166" s="40">
        <v>0</v>
      </c>
      <c r="W166" s="40">
        <v>0</v>
      </c>
      <c r="X166" s="40"/>
      <c r="Y166" s="40">
        <f t="shared" si="17"/>
        <v>0.19</v>
      </c>
      <c r="Z166" s="36" t="s">
        <v>102</v>
      </c>
      <c r="AA166" s="36" t="s">
        <v>137</v>
      </c>
      <c r="AD166" s="9">
        <f t="shared" si="16"/>
        <v>8.3333333333333343E-2</v>
      </c>
      <c r="AE166" s="10">
        <f t="shared" si="15"/>
        <v>0.99999894228032327</v>
      </c>
    </row>
    <row r="167" spans="1:31" s="142" customFormat="1" ht="42.75" x14ac:dyDescent="0.25">
      <c r="A167" s="36">
        <f t="shared" si="14"/>
        <v>73</v>
      </c>
      <c r="B167" s="140">
        <v>224119</v>
      </c>
      <c r="C167" s="36" t="s">
        <v>138</v>
      </c>
      <c r="D167" s="36" t="s">
        <v>16</v>
      </c>
      <c r="E167" s="141">
        <v>65000000</v>
      </c>
      <c r="F167" s="168">
        <v>55000000</v>
      </c>
      <c r="G167" s="168">
        <v>125363486</v>
      </c>
      <c r="H167" s="168">
        <v>125363486</v>
      </c>
      <c r="I167" s="40">
        <v>26</v>
      </c>
      <c r="J167" s="40">
        <v>10</v>
      </c>
      <c r="K167" s="40">
        <v>10</v>
      </c>
      <c r="L167" s="40">
        <v>8.7200000000000006</v>
      </c>
      <c r="M167" s="40">
        <v>0</v>
      </c>
      <c r="N167" s="40">
        <v>0</v>
      </c>
      <c r="O167" s="40">
        <v>0</v>
      </c>
      <c r="P167" s="40">
        <v>0</v>
      </c>
      <c r="Q167" s="40">
        <v>1.3</v>
      </c>
      <c r="R167" s="40">
        <v>0</v>
      </c>
      <c r="S167" s="40">
        <v>0</v>
      </c>
      <c r="T167" s="40">
        <v>0</v>
      </c>
      <c r="U167" s="40">
        <v>0</v>
      </c>
      <c r="V167" s="40">
        <v>0</v>
      </c>
      <c r="W167" s="40">
        <v>0</v>
      </c>
      <c r="X167" s="40"/>
      <c r="Y167" s="40">
        <f t="shared" si="17"/>
        <v>1.3</v>
      </c>
      <c r="Z167" s="36" t="s">
        <v>18</v>
      </c>
      <c r="AA167" s="36" t="s">
        <v>139</v>
      </c>
      <c r="AD167" s="9">
        <f t="shared" si="16"/>
        <v>0.14908256880733944</v>
      </c>
      <c r="AE167" s="10">
        <f t="shared" si="15"/>
        <v>1</v>
      </c>
    </row>
    <row r="168" spans="1:31" s="142" customFormat="1" ht="42.75" x14ac:dyDescent="0.25">
      <c r="A168" s="36">
        <f t="shared" si="14"/>
        <v>74</v>
      </c>
      <c r="B168" s="140">
        <v>227920</v>
      </c>
      <c r="C168" s="36" t="s">
        <v>140</v>
      </c>
      <c r="D168" s="36" t="s">
        <v>16</v>
      </c>
      <c r="E168" s="141">
        <v>24700000</v>
      </c>
      <c r="F168" s="168">
        <v>15000000</v>
      </c>
      <c r="G168" s="168">
        <v>0</v>
      </c>
      <c r="H168" s="168">
        <v>0</v>
      </c>
      <c r="I168" s="40">
        <v>9.5</v>
      </c>
      <c r="J168" s="40">
        <v>3.7999999999999994</v>
      </c>
      <c r="K168" s="40">
        <v>4</v>
      </c>
      <c r="L168" s="40">
        <v>1.94</v>
      </c>
      <c r="M168" s="40">
        <v>0</v>
      </c>
      <c r="N168" s="40">
        <v>0</v>
      </c>
      <c r="O168" s="40">
        <v>0</v>
      </c>
      <c r="P168" s="40">
        <v>0</v>
      </c>
      <c r="Q168" s="40">
        <v>0</v>
      </c>
      <c r="R168" s="40">
        <v>0</v>
      </c>
      <c r="S168" s="40">
        <v>0</v>
      </c>
      <c r="T168" s="40">
        <v>0</v>
      </c>
      <c r="U168" s="40">
        <v>0</v>
      </c>
      <c r="V168" s="40">
        <v>0</v>
      </c>
      <c r="W168" s="40">
        <v>0</v>
      </c>
      <c r="X168" s="40"/>
      <c r="Y168" s="40">
        <f t="shared" si="17"/>
        <v>0</v>
      </c>
      <c r="Z168" s="36" t="s">
        <v>141</v>
      </c>
      <c r="AA168" s="36" t="s">
        <v>142</v>
      </c>
      <c r="AD168" s="9">
        <f t="shared" si="16"/>
        <v>0</v>
      </c>
      <c r="AE168" s="10" t="e">
        <f t="shared" si="15"/>
        <v>#DIV/0!</v>
      </c>
    </row>
    <row r="169" spans="1:31" s="142" customFormat="1" ht="57" x14ac:dyDescent="0.25">
      <c r="A169" s="36">
        <f t="shared" si="14"/>
        <v>75</v>
      </c>
      <c r="B169" s="140">
        <v>228062</v>
      </c>
      <c r="C169" s="36" t="s">
        <v>373</v>
      </c>
      <c r="D169" s="36" t="s">
        <v>16</v>
      </c>
      <c r="E169" s="141">
        <v>0</v>
      </c>
      <c r="F169" s="168">
        <v>0</v>
      </c>
      <c r="G169" s="168">
        <v>13950799</v>
      </c>
      <c r="H169" s="168">
        <v>13950797.619999999</v>
      </c>
      <c r="I169" s="40">
        <v>12</v>
      </c>
      <c r="J169" s="40">
        <v>0</v>
      </c>
      <c r="K169" s="40">
        <v>0</v>
      </c>
      <c r="L169" s="40">
        <v>2.31</v>
      </c>
      <c r="M169" s="40">
        <v>0</v>
      </c>
      <c r="N169" s="40">
        <v>0</v>
      </c>
      <c r="O169" s="40">
        <v>0.37</v>
      </c>
      <c r="P169" s="40">
        <v>0</v>
      </c>
      <c r="Q169" s="40">
        <v>0</v>
      </c>
      <c r="R169" s="40">
        <v>0</v>
      </c>
      <c r="S169" s="40">
        <v>0</v>
      </c>
      <c r="T169" s="40">
        <v>0</v>
      </c>
      <c r="U169" s="40">
        <v>0</v>
      </c>
      <c r="V169" s="40">
        <v>0</v>
      </c>
      <c r="W169" s="40">
        <v>0</v>
      </c>
      <c r="X169" s="40"/>
      <c r="Y169" s="40">
        <f t="shared" si="17"/>
        <v>0.37</v>
      </c>
      <c r="Z169" s="36" t="s">
        <v>18</v>
      </c>
      <c r="AA169" s="36" t="s">
        <v>374</v>
      </c>
      <c r="AD169" s="9">
        <f t="shared" si="16"/>
        <v>0.16017316017316016</v>
      </c>
      <c r="AE169" s="10">
        <f t="shared" si="15"/>
        <v>0.99999990108093439</v>
      </c>
    </row>
    <row r="170" spans="1:31" s="142" customFormat="1" ht="57" x14ac:dyDescent="0.25">
      <c r="A170" s="36">
        <f t="shared" si="14"/>
        <v>76</v>
      </c>
      <c r="B170" s="140">
        <v>245060</v>
      </c>
      <c r="C170" s="36" t="s">
        <v>143</v>
      </c>
      <c r="D170" s="36" t="s">
        <v>16</v>
      </c>
      <c r="E170" s="141">
        <v>25025000</v>
      </c>
      <c r="F170" s="168">
        <v>25025000</v>
      </c>
      <c r="G170" s="168">
        <v>29375480</v>
      </c>
      <c r="H170" s="168">
        <v>29375474.350000001</v>
      </c>
      <c r="I170" s="40">
        <v>8.7899999999999991</v>
      </c>
      <c r="J170" s="40">
        <v>3.8499999999999996</v>
      </c>
      <c r="K170" s="40">
        <v>4</v>
      </c>
      <c r="L170" s="40">
        <v>2.65</v>
      </c>
      <c r="M170" s="40">
        <v>1.42</v>
      </c>
      <c r="N170" s="40">
        <v>0</v>
      </c>
      <c r="O170" s="40">
        <v>0</v>
      </c>
      <c r="P170" s="40">
        <v>0</v>
      </c>
      <c r="Q170" s="40">
        <v>1.52</v>
      </c>
      <c r="R170" s="40">
        <v>0</v>
      </c>
      <c r="S170" s="40">
        <v>0</v>
      </c>
      <c r="T170" s="40">
        <v>0</v>
      </c>
      <c r="U170" s="40">
        <v>0</v>
      </c>
      <c r="V170" s="40">
        <v>0</v>
      </c>
      <c r="W170" s="40">
        <v>0</v>
      </c>
      <c r="X170" s="40"/>
      <c r="Y170" s="40">
        <f t="shared" si="17"/>
        <v>2.94</v>
      </c>
      <c r="Z170" s="36" t="s">
        <v>17</v>
      </c>
      <c r="AA170" s="36" t="s">
        <v>144</v>
      </c>
      <c r="AD170" s="9">
        <f t="shared" si="16"/>
        <v>1.1094339622641509</v>
      </c>
      <c r="AE170" s="10">
        <f t="shared" si="15"/>
        <v>0.99999980766271734</v>
      </c>
    </row>
    <row r="171" spans="1:31" s="142" customFormat="1" ht="57" x14ac:dyDescent="0.25">
      <c r="A171" s="36">
        <f t="shared" si="14"/>
        <v>77</v>
      </c>
      <c r="B171" s="140">
        <v>245284</v>
      </c>
      <c r="C171" s="36" t="s">
        <v>145</v>
      </c>
      <c r="D171" s="36" t="s">
        <v>64</v>
      </c>
      <c r="E171" s="141">
        <v>840000</v>
      </c>
      <c r="F171" s="168">
        <v>840000</v>
      </c>
      <c r="G171" s="168">
        <v>840001</v>
      </c>
      <c r="H171" s="168">
        <v>318648.68</v>
      </c>
      <c r="I171" s="40">
        <v>1</v>
      </c>
      <c r="J171" s="40">
        <v>0.99999999999999989</v>
      </c>
      <c r="K171" s="40">
        <v>1</v>
      </c>
      <c r="L171" s="40">
        <v>1.01</v>
      </c>
      <c r="M171" s="40">
        <v>0</v>
      </c>
      <c r="N171" s="40">
        <v>0</v>
      </c>
      <c r="O171" s="40">
        <v>0</v>
      </c>
      <c r="P171" s="40">
        <v>0</v>
      </c>
      <c r="Q171" s="40">
        <v>0</v>
      </c>
      <c r="R171" s="40">
        <v>0</v>
      </c>
      <c r="S171" s="40">
        <v>0</v>
      </c>
      <c r="T171" s="40">
        <v>0.48</v>
      </c>
      <c r="U171" s="40">
        <v>0</v>
      </c>
      <c r="V171" s="40">
        <v>0</v>
      </c>
      <c r="W171" s="40">
        <v>0</v>
      </c>
      <c r="X171" s="40"/>
      <c r="Y171" s="40">
        <f t="shared" si="17"/>
        <v>0.48</v>
      </c>
      <c r="Z171" s="36" t="s">
        <v>17</v>
      </c>
      <c r="AA171" s="36" t="s">
        <v>146</v>
      </c>
      <c r="AD171" s="9">
        <f t="shared" si="16"/>
        <v>0.47524752475247523</v>
      </c>
      <c r="AE171" s="10">
        <f t="shared" si="15"/>
        <v>0.3793432150676011</v>
      </c>
    </row>
    <row r="172" spans="1:31" s="142" customFormat="1" ht="57" x14ac:dyDescent="0.25">
      <c r="A172" s="36">
        <f t="shared" si="14"/>
        <v>78</v>
      </c>
      <c r="B172" s="140">
        <v>245285</v>
      </c>
      <c r="C172" s="36" t="s">
        <v>147</v>
      </c>
      <c r="D172" s="36" t="s">
        <v>64</v>
      </c>
      <c r="E172" s="141">
        <v>637000</v>
      </c>
      <c r="F172" s="168">
        <v>637000</v>
      </c>
      <c r="G172" s="168">
        <v>637001</v>
      </c>
      <c r="H172" s="168">
        <v>318648.69</v>
      </c>
      <c r="I172" s="40">
        <v>1</v>
      </c>
      <c r="J172" s="40">
        <v>0.99999999999999989</v>
      </c>
      <c r="K172" s="40">
        <v>1</v>
      </c>
      <c r="L172" s="40">
        <v>1.01</v>
      </c>
      <c r="M172" s="40">
        <v>0</v>
      </c>
      <c r="N172" s="40">
        <v>0</v>
      </c>
      <c r="O172" s="40">
        <v>0</v>
      </c>
      <c r="P172" s="40">
        <v>0</v>
      </c>
      <c r="Q172" s="40">
        <v>0</v>
      </c>
      <c r="R172" s="40">
        <v>0</v>
      </c>
      <c r="S172" s="40">
        <v>0</v>
      </c>
      <c r="T172" s="40">
        <v>0.53</v>
      </c>
      <c r="U172" s="40">
        <v>0</v>
      </c>
      <c r="V172" s="40">
        <v>0</v>
      </c>
      <c r="W172" s="40">
        <v>0</v>
      </c>
      <c r="X172" s="40"/>
      <c r="Y172" s="40">
        <f t="shared" si="17"/>
        <v>0.53</v>
      </c>
      <c r="Z172" s="36" t="s">
        <v>17</v>
      </c>
      <c r="AA172" s="36" t="s">
        <v>148</v>
      </c>
      <c r="AD172" s="9">
        <f t="shared" si="16"/>
        <v>0.52475247524752477</v>
      </c>
      <c r="AE172" s="10">
        <f t="shared" si="15"/>
        <v>0.50023263699743015</v>
      </c>
    </row>
    <row r="173" spans="1:31" s="142" customFormat="1" ht="57" x14ac:dyDescent="0.25">
      <c r="A173" s="36">
        <f t="shared" si="14"/>
        <v>79</v>
      </c>
      <c r="B173" s="140">
        <v>245286</v>
      </c>
      <c r="C173" s="36" t="s">
        <v>149</v>
      </c>
      <c r="D173" s="36" t="s">
        <v>64</v>
      </c>
      <c r="E173" s="141">
        <v>910000</v>
      </c>
      <c r="F173" s="168">
        <v>910000</v>
      </c>
      <c r="G173" s="168">
        <v>0</v>
      </c>
      <c r="H173" s="168">
        <v>0</v>
      </c>
      <c r="I173" s="40">
        <v>1</v>
      </c>
      <c r="J173" s="40">
        <v>0.99999999999999989</v>
      </c>
      <c r="K173" s="40">
        <v>1</v>
      </c>
      <c r="L173" s="40">
        <v>1</v>
      </c>
      <c r="M173" s="40">
        <v>0</v>
      </c>
      <c r="N173" s="40">
        <v>0</v>
      </c>
      <c r="O173" s="40">
        <v>0</v>
      </c>
      <c r="P173" s="40">
        <v>0</v>
      </c>
      <c r="Q173" s="40">
        <v>0</v>
      </c>
      <c r="R173" s="40">
        <v>0</v>
      </c>
      <c r="S173" s="40">
        <v>0</v>
      </c>
      <c r="T173" s="40">
        <v>0</v>
      </c>
      <c r="U173" s="40">
        <v>0</v>
      </c>
      <c r="V173" s="40">
        <v>0</v>
      </c>
      <c r="W173" s="40">
        <v>0</v>
      </c>
      <c r="X173" s="40"/>
      <c r="Y173" s="40">
        <f t="shared" si="17"/>
        <v>0</v>
      </c>
      <c r="Z173" s="36" t="s">
        <v>17</v>
      </c>
      <c r="AA173" s="36" t="s">
        <v>150</v>
      </c>
      <c r="AD173" s="9">
        <f t="shared" si="16"/>
        <v>0</v>
      </c>
      <c r="AE173" s="10" t="e">
        <f t="shared" si="15"/>
        <v>#DIV/0!</v>
      </c>
    </row>
    <row r="174" spans="1:31" s="142" customFormat="1" ht="42.75" x14ac:dyDescent="0.25">
      <c r="A174" s="36">
        <f t="shared" si="14"/>
        <v>80</v>
      </c>
      <c r="B174" s="140">
        <v>245568</v>
      </c>
      <c r="C174" s="36" t="s">
        <v>441</v>
      </c>
      <c r="D174" s="36" t="s">
        <v>16</v>
      </c>
      <c r="E174" s="141">
        <v>0</v>
      </c>
      <c r="F174" s="168">
        <v>0</v>
      </c>
      <c r="G174" s="168">
        <v>0</v>
      </c>
      <c r="H174" s="168">
        <v>0</v>
      </c>
      <c r="I174" s="40">
        <v>6.96</v>
      </c>
      <c r="J174" s="40">
        <v>0</v>
      </c>
      <c r="K174" s="40">
        <v>0</v>
      </c>
      <c r="L174" s="40">
        <v>0.17</v>
      </c>
      <c r="M174" s="40">
        <v>0</v>
      </c>
      <c r="N174" s="40">
        <v>0</v>
      </c>
      <c r="O174" s="40">
        <v>0.16</v>
      </c>
      <c r="P174" s="40">
        <v>0</v>
      </c>
      <c r="Q174" s="40">
        <v>0</v>
      </c>
      <c r="R174" s="40">
        <v>0</v>
      </c>
      <c r="S174" s="40">
        <v>0</v>
      </c>
      <c r="T174" s="40">
        <v>0</v>
      </c>
      <c r="U174" s="40">
        <v>0</v>
      </c>
      <c r="V174" s="40">
        <v>0</v>
      </c>
      <c r="W174" s="40">
        <v>0</v>
      </c>
      <c r="X174" s="40"/>
      <c r="Y174" s="40">
        <f t="shared" si="17"/>
        <v>0.16</v>
      </c>
      <c r="Z174" s="36" t="s">
        <v>442</v>
      </c>
      <c r="AA174" s="36" t="s">
        <v>105</v>
      </c>
      <c r="AD174" s="9">
        <f t="shared" si="16"/>
        <v>0.94117647058823528</v>
      </c>
      <c r="AE174" s="10" t="e">
        <f t="shared" si="15"/>
        <v>#DIV/0!</v>
      </c>
    </row>
    <row r="175" spans="1:31" s="142" customFormat="1" ht="57" x14ac:dyDescent="0.25">
      <c r="A175" s="36">
        <f t="shared" si="14"/>
        <v>81</v>
      </c>
      <c r="B175" s="140">
        <v>245586</v>
      </c>
      <c r="C175" s="36" t="s">
        <v>151</v>
      </c>
      <c r="D175" s="36" t="s">
        <v>16</v>
      </c>
      <c r="E175" s="141">
        <v>10465000</v>
      </c>
      <c r="F175" s="168">
        <v>8000000</v>
      </c>
      <c r="G175" s="168">
        <v>13820127</v>
      </c>
      <c r="H175" s="168">
        <v>11994134.25</v>
      </c>
      <c r="I175" s="40">
        <v>4.63</v>
      </c>
      <c r="J175" s="40">
        <v>1.61</v>
      </c>
      <c r="K175" s="40">
        <v>2</v>
      </c>
      <c r="L175" s="40">
        <v>1.21</v>
      </c>
      <c r="M175" s="40">
        <v>0</v>
      </c>
      <c r="N175" s="40">
        <v>0</v>
      </c>
      <c r="O175" s="40">
        <v>0.16</v>
      </c>
      <c r="P175" s="40">
        <v>0</v>
      </c>
      <c r="Q175" s="40">
        <v>0</v>
      </c>
      <c r="R175" s="40">
        <v>0</v>
      </c>
      <c r="S175" s="40">
        <v>0</v>
      </c>
      <c r="T175" s="40">
        <v>0</v>
      </c>
      <c r="U175" s="40">
        <v>0</v>
      </c>
      <c r="V175" s="40">
        <v>0</v>
      </c>
      <c r="W175" s="40">
        <v>0</v>
      </c>
      <c r="X175" s="40"/>
      <c r="Y175" s="40">
        <f t="shared" si="17"/>
        <v>0.16</v>
      </c>
      <c r="Z175" s="36" t="s">
        <v>20</v>
      </c>
      <c r="AA175" s="36" t="s">
        <v>152</v>
      </c>
      <c r="AD175" s="9">
        <f t="shared" si="16"/>
        <v>0.13223140495867769</v>
      </c>
      <c r="AE175" s="10">
        <f t="shared" si="15"/>
        <v>0.86787438711670306</v>
      </c>
    </row>
    <row r="176" spans="1:31" s="142" customFormat="1" ht="42.75" x14ac:dyDescent="0.25">
      <c r="A176" s="36">
        <f t="shared" si="14"/>
        <v>82</v>
      </c>
      <c r="B176" s="140">
        <v>263303</v>
      </c>
      <c r="C176" s="36" t="s">
        <v>375</v>
      </c>
      <c r="D176" s="36" t="s">
        <v>16</v>
      </c>
      <c r="E176" s="141">
        <v>0</v>
      </c>
      <c r="F176" s="168">
        <v>0</v>
      </c>
      <c r="G176" s="168">
        <v>14585387</v>
      </c>
      <c r="H176" s="168">
        <v>14585383.98</v>
      </c>
      <c r="I176" s="40">
        <v>22.94</v>
      </c>
      <c r="J176" s="40">
        <v>0</v>
      </c>
      <c r="K176" s="40">
        <v>0</v>
      </c>
      <c r="L176" s="40">
        <v>1.21</v>
      </c>
      <c r="M176" s="40">
        <v>0</v>
      </c>
      <c r="N176" s="40">
        <v>0</v>
      </c>
      <c r="O176" s="40">
        <v>0.67</v>
      </c>
      <c r="P176" s="40">
        <v>0.08</v>
      </c>
      <c r="Q176" s="40">
        <v>0</v>
      </c>
      <c r="R176" s="40">
        <v>0</v>
      </c>
      <c r="S176" s="40">
        <v>0</v>
      </c>
      <c r="T176" s="40">
        <v>0</v>
      </c>
      <c r="U176" s="40">
        <v>0</v>
      </c>
      <c r="V176" s="40">
        <v>0</v>
      </c>
      <c r="W176" s="40">
        <v>0</v>
      </c>
      <c r="X176" s="40"/>
      <c r="Y176" s="40">
        <f t="shared" si="17"/>
        <v>0.75</v>
      </c>
      <c r="Z176" s="36" t="s">
        <v>89</v>
      </c>
      <c r="AA176" s="36" t="s">
        <v>376</v>
      </c>
      <c r="AD176" s="9">
        <f t="shared" si="16"/>
        <v>0.6198347107438017</v>
      </c>
      <c r="AE176" s="10">
        <f t="shared" si="15"/>
        <v>0.99999979294344399</v>
      </c>
    </row>
    <row r="177" spans="1:31" s="142" customFormat="1" ht="42.75" x14ac:dyDescent="0.25">
      <c r="A177" s="36">
        <f t="shared" si="14"/>
        <v>83</v>
      </c>
      <c r="B177" s="140">
        <v>263845</v>
      </c>
      <c r="C177" s="36" t="s">
        <v>397</v>
      </c>
      <c r="D177" s="36" t="s">
        <v>16</v>
      </c>
      <c r="E177" s="141">
        <v>0</v>
      </c>
      <c r="F177" s="168">
        <v>0</v>
      </c>
      <c r="G177" s="168">
        <v>1220833</v>
      </c>
      <c r="H177" s="168"/>
      <c r="I177" s="40">
        <v>23.5</v>
      </c>
      <c r="J177" s="40">
        <v>0</v>
      </c>
      <c r="K177" s="40">
        <v>0</v>
      </c>
      <c r="L177" s="40">
        <v>3.67</v>
      </c>
      <c r="M177" s="40">
        <v>0</v>
      </c>
      <c r="N177" s="40">
        <v>0</v>
      </c>
      <c r="O177" s="40">
        <v>0</v>
      </c>
      <c r="P177" s="40">
        <v>0</v>
      </c>
      <c r="Q177" s="40">
        <v>0</v>
      </c>
      <c r="R177" s="40">
        <v>0</v>
      </c>
      <c r="S177" s="40">
        <v>0</v>
      </c>
      <c r="T177" s="40">
        <v>0</v>
      </c>
      <c r="U177" s="40">
        <v>0</v>
      </c>
      <c r="V177" s="40">
        <v>0</v>
      </c>
      <c r="W177" s="40">
        <v>0</v>
      </c>
      <c r="X177" s="40"/>
      <c r="Y177" s="40">
        <f t="shared" si="17"/>
        <v>0</v>
      </c>
      <c r="Z177" s="36" t="s">
        <v>89</v>
      </c>
      <c r="AA177" s="36" t="s">
        <v>398</v>
      </c>
      <c r="AD177" s="9">
        <f t="shared" si="16"/>
        <v>0</v>
      </c>
      <c r="AE177" s="10">
        <f t="shared" si="15"/>
        <v>0</v>
      </c>
    </row>
    <row r="178" spans="1:31" s="142" customFormat="1" ht="42.75" x14ac:dyDescent="0.25">
      <c r="A178" s="36">
        <f t="shared" si="14"/>
        <v>84</v>
      </c>
      <c r="B178" s="140">
        <v>264911</v>
      </c>
      <c r="C178" s="36" t="s">
        <v>399</v>
      </c>
      <c r="D178" s="36" t="s">
        <v>64</v>
      </c>
      <c r="E178" s="141">
        <v>0</v>
      </c>
      <c r="F178" s="168">
        <v>0</v>
      </c>
      <c r="G178" s="168">
        <v>0</v>
      </c>
      <c r="H178" s="168">
        <v>0</v>
      </c>
      <c r="I178" s="40">
        <v>32</v>
      </c>
      <c r="J178" s="40">
        <v>0</v>
      </c>
      <c r="K178" s="40">
        <v>0</v>
      </c>
      <c r="L178" s="40">
        <v>0.12</v>
      </c>
      <c r="M178" s="40">
        <v>0</v>
      </c>
      <c r="N178" s="40">
        <v>0</v>
      </c>
      <c r="O178" s="40">
        <v>0</v>
      </c>
      <c r="P178" s="40">
        <v>0</v>
      </c>
      <c r="Q178" s="40">
        <v>0</v>
      </c>
      <c r="R178" s="40">
        <v>0</v>
      </c>
      <c r="S178" s="40">
        <v>0</v>
      </c>
      <c r="T178" s="40">
        <v>0</v>
      </c>
      <c r="U178" s="40">
        <v>0</v>
      </c>
      <c r="V178" s="40">
        <v>0</v>
      </c>
      <c r="W178" s="40">
        <v>0</v>
      </c>
      <c r="X178" s="40"/>
      <c r="Y178" s="40">
        <f t="shared" si="17"/>
        <v>0</v>
      </c>
      <c r="Z178" s="36" t="s">
        <v>230</v>
      </c>
      <c r="AA178" s="36" t="s">
        <v>400</v>
      </c>
      <c r="AD178" s="9">
        <f t="shared" si="16"/>
        <v>0</v>
      </c>
      <c r="AE178" s="10" t="e">
        <f t="shared" si="15"/>
        <v>#DIV/0!</v>
      </c>
    </row>
    <row r="179" spans="1:31" s="142" customFormat="1" ht="57" x14ac:dyDescent="0.25">
      <c r="A179" s="36">
        <f t="shared" si="14"/>
        <v>85</v>
      </c>
      <c r="B179" s="140">
        <v>275831</v>
      </c>
      <c r="C179" s="36" t="s">
        <v>401</v>
      </c>
      <c r="D179" s="36" t="s">
        <v>64</v>
      </c>
      <c r="E179" s="141">
        <v>0</v>
      </c>
      <c r="F179" s="168">
        <v>0</v>
      </c>
      <c r="G179" s="168">
        <v>0</v>
      </c>
      <c r="H179" s="168">
        <v>0</v>
      </c>
      <c r="I179" s="40">
        <v>32</v>
      </c>
      <c r="J179" s="40">
        <v>0</v>
      </c>
      <c r="K179" s="40">
        <v>0</v>
      </c>
      <c r="L179" s="40">
        <v>0.12</v>
      </c>
      <c r="M179" s="40">
        <v>0</v>
      </c>
      <c r="N179" s="40">
        <v>0</v>
      </c>
      <c r="O179" s="40">
        <v>0</v>
      </c>
      <c r="P179" s="40">
        <v>0</v>
      </c>
      <c r="Q179" s="40">
        <v>0</v>
      </c>
      <c r="R179" s="40">
        <v>0</v>
      </c>
      <c r="S179" s="40">
        <v>0</v>
      </c>
      <c r="T179" s="40">
        <v>0</v>
      </c>
      <c r="U179" s="40">
        <v>0</v>
      </c>
      <c r="V179" s="40">
        <v>0</v>
      </c>
      <c r="W179" s="40">
        <v>0</v>
      </c>
      <c r="X179" s="40"/>
      <c r="Y179" s="40">
        <f t="shared" si="17"/>
        <v>0</v>
      </c>
      <c r="Z179" s="36" t="s">
        <v>402</v>
      </c>
      <c r="AA179" s="36" t="s">
        <v>403</v>
      </c>
      <c r="AD179" s="9">
        <f t="shared" si="16"/>
        <v>0</v>
      </c>
      <c r="AE179" s="10" t="e">
        <f t="shared" si="15"/>
        <v>#DIV/0!</v>
      </c>
    </row>
    <row r="180" spans="1:31" s="142" customFormat="1" ht="57" x14ac:dyDescent="0.25">
      <c r="A180" s="36">
        <f t="shared" si="14"/>
        <v>86</v>
      </c>
      <c r="B180" s="140">
        <v>279916</v>
      </c>
      <c r="C180" s="36" t="s">
        <v>404</v>
      </c>
      <c r="D180" s="36" t="s">
        <v>64</v>
      </c>
      <c r="E180" s="141">
        <v>0</v>
      </c>
      <c r="F180" s="168">
        <v>0</v>
      </c>
      <c r="G180" s="168">
        <v>0</v>
      </c>
      <c r="H180" s="168">
        <v>0</v>
      </c>
      <c r="I180" s="40">
        <v>54</v>
      </c>
      <c r="J180" s="40">
        <v>0</v>
      </c>
      <c r="K180" s="40">
        <v>0</v>
      </c>
      <c r="L180" s="40">
        <v>0.12</v>
      </c>
      <c r="M180" s="40">
        <v>0</v>
      </c>
      <c r="N180" s="40">
        <v>0</v>
      </c>
      <c r="O180" s="40">
        <v>0</v>
      </c>
      <c r="P180" s="40">
        <v>0</v>
      </c>
      <c r="Q180" s="40">
        <v>0</v>
      </c>
      <c r="R180" s="40">
        <v>0</v>
      </c>
      <c r="S180" s="40">
        <v>0</v>
      </c>
      <c r="T180" s="40">
        <v>0</v>
      </c>
      <c r="U180" s="40">
        <v>0</v>
      </c>
      <c r="V180" s="40">
        <v>0</v>
      </c>
      <c r="W180" s="40">
        <v>0</v>
      </c>
      <c r="X180" s="40"/>
      <c r="Y180" s="40">
        <f t="shared" si="17"/>
        <v>0</v>
      </c>
      <c r="Z180" s="36" t="s">
        <v>392</v>
      </c>
      <c r="AA180" s="36" t="s">
        <v>405</v>
      </c>
      <c r="AD180" s="9">
        <f t="shared" si="16"/>
        <v>0</v>
      </c>
      <c r="AE180" s="10" t="e">
        <f t="shared" si="15"/>
        <v>#DIV/0!</v>
      </c>
    </row>
    <row r="181" spans="1:31" s="142" customFormat="1" ht="42.75" x14ac:dyDescent="0.25">
      <c r="A181" s="36"/>
      <c r="B181" s="140">
        <v>297954</v>
      </c>
      <c r="C181" s="36" t="s">
        <v>565</v>
      </c>
      <c r="D181" s="36" t="s">
        <v>64</v>
      </c>
      <c r="E181" s="141"/>
      <c r="F181" s="168"/>
      <c r="G181" s="168">
        <v>500000</v>
      </c>
      <c r="H181" s="168">
        <v>0</v>
      </c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>
        <v>0</v>
      </c>
      <c r="W181" s="40">
        <v>0</v>
      </c>
      <c r="X181" s="40"/>
      <c r="Y181" s="40">
        <f t="shared" si="17"/>
        <v>0</v>
      </c>
      <c r="Z181" s="36"/>
      <c r="AA181" s="36"/>
      <c r="AD181" s="9"/>
      <c r="AE181" s="10">
        <f t="shared" si="15"/>
        <v>0</v>
      </c>
    </row>
    <row r="182" spans="1:31" s="142" customFormat="1" ht="71.25" x14ac:dyDescent="0.25">
      <c r="A182" s="36"/>
      <c r="B182" s="140">
        <v>299873</v>
      </c>
      <c r="C182" s="36" t="s">
        <v>689</v>
      </c>
      <c r="D182" s="36" t="s">
        <v>64</v>
      </c>
      <c r="E182" s="141"/>
      <c r="F182" s="168"/>
      <c r="G182" s="168">
        <v>2000000</v>
      </c>
      <c r="H182" s="168">
        <v>0</v>
      </c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36"/>
      <c r="AA182" s="36"/>
      <c r="AD182" s="9"/>
      <c r="AE182" s="10">
        <f t="shared" si="15"/>
        <v>0</v>
      </c>
    </row>
    <row r="183" spans="1:31" s="142" customFormat="1" ht="42.75" x14ac:dyDescent="0.25">
      <c r="A183" s="36">
        <f>A180+1</f>
        <v>87</v>
      </c>
      <c r="B183" s="140">
        <v>280178</v>
      </c>
      <c r="C183" s="36" t="s">
        <v>153</v>
      </c>
      <c r="D183" s="36" t="s">
        <v>16</v>
      </c>
      <c r="E183" s="141">
        <v>0</v>
      </c>
      <c r="F183" s="168">
        <v>30000000</v>
      </c>
      <c r="G183" s="168">
        <v>2696208</v>
      </c>
      <c r="H183" s="168">
        <v>943672.58</v>
      </c>
      <c r="I183" s="40">
        <v>40</v>
      </c>
      <c r="J183" s="40">
        <v>0</v>
      </c>
      <c r="K183" s="40">
        <v>22</v>
      </c>
      <c r="L183" s="40">
        <v>4.3600000000000003</v>
      </c>
      <c r="M183" s="40">
        <v>0</v>
      </c>
      <c r="N183" s="40">
        <v>0</v>
      </c>
      <c r="O183" s="40">
        <v>0</v>
      </c>
      <c r="P183" s="40">
        <v>0</v>
      </c>
      <c r="Q183" s="40">
        <v>0</v>
      </c>
      <c r="R183" s="40">
        <v>0</v>
      </c>
      <c r="S183" s="40">
        <v>0</v>
      </c>
      <c r="T183" s="40">
        <v>0</v>
      </c>
      <c r="U183" s="40">
        <v>0</v>
      </c>
      <c r="V183" s="40">
        <v>0</v>
      </c>
      <c r="W183" s="40">
        <v>0</v>
      </c>
      <c r="X183" s="40"/>
      <c r="Y183" s="40">
        <f t="shared" si="17"/>
        <v>0</v>
      </c>
      <c r="Z183" s="36" t="s">
        <v>154</v>
      </c>
      <c r="AA183" s="36" t="s">
        <v>155</v>
      </c>
      <c r="AD183" s="9">
        <f t="shared" si="16"/>
        <v>0</v>
      </c>
      <c r="AE183" s="10">
        <f t="shared" si="15"/>
        <v>0.34999991840392136</v>
      </c>
    </row>
    <row r="184" spans="1:31" s="142" customFormat="1" ht="42.75" x14ac:dyDescent="0.25">
      <c r="A184" s="36">
        <f t="shared" si="14"/>
        <v>88</v>
      </c>
      <c r="B184" s="140">
        <v>280203</v>
      </c>
      <c r="C184" s="36" t="s">
        <v>156</v>
      </c>
      <c r="D184" s="36" t="s">
        <v>16</v>
      </c>
      <c r="E184" s="141">
        <v>0</v>
      </c>
      <c r="F184" s="168">
        <v>30000000</v>
      </c>
      <c r="G184" s="168">
        <v>1378158</v>
      </c>
      <c r="H184" s="168">
        <v>482355.22</v>
      </c>
      <c r="I184" s="40">
        <v>20</v>
      </c>
      <c r="J184" s="40">
        <v>0</v>
      </c>
      <c r="K184" s="40">
        <v>10</v>
      </c>
      <c r="L184" s="40">
        <v>4.3600000000000003</v>
      </c>
      <c r="M184" s="40">
        <v>0</v>
      </c>
      <c r="N184" s="40">
        <v>0</v>
      </c>
      <c r="O184" s="40">
        <v>0</v>
      </c>
      <c r="P184" s="40">
        <v>0</v>
      </c>
      <c r="Q184" s="40">
        <v>0</v>
      </c>
      <c r="R184" s="40">
        <v>0</v>
      </c>
      <c r="S184" s="40">
        <v>0</v>
      </c>
      <c r="T184" s="40">
        <v>0</v>
      </c>
      <c r="U184" s="40">
        <v>0</v>
      </c>
      <c r="V184" s="40">
        <v>0</v>
      </c>
      <c r="W184" s="40">
        <v>0</v>
      </c>
      <c r="X184" s="40"/>
      <c r="Y184" s="40">
        <f t="shared" si="17"/>
        <v>0</v>
      </c>
      <c r="Z184" s="36" t="s">
        <v>157</v>
      </c>
      <c r="AA184" s="36" t="s">
        <v>158</v>
      </c>
      <c r="AD184" s="9">
        <f t="shared" si="16"/>
        <v>0</v>
      </c>
      <c r="AE184" s="10">
        <f t="shared" si="15"/>
        <v>0.34999994195150336</v>
      </c>
    </row>
    <row r="185" spans="1:31" s="142" customFormat="1" ht="57" x14ac:dyDescent="0.25">
      <c r="A185" s="36">
        <f t="shared" si="14"/>
        <v>89</v>
      </c>
      <c r="B185" s="140">
        <v>281089</v>
      </c>
      <c r="C185" s="36" t="s">
        <v>406</v>
      </c>
      <c r="D185" s="36" t="s">
        <v>16</v>
      </c>
      <c r="E185" s="141">
        <v>0</v>
      </c>
      <c r="F185" s="168">
        <v>0</v>
      </c>
      <c r="G185" s="168">
        <v>48718463</v>
      </c>
      <c r="H185" s="168">
        <v>47199032.229999997</v>
      </c>
      <c r="I185" s="40">
        <v>1.99</v>
      </c>
      <c r="J185" s="40">
        <v>0</v>
      </c>
      <c r="K185" s="40">
        <v>0</v>
      </c>
      <c r="L185" s="40">
        <v>1.99</v>
      </c>
      <c r="M185" s="40">
        <v>0</v>
      </c>
      <c r="N185" s="40">
        <v>0</v>
      </c>
      <c r="O185" s="40">
        <v>0</v>
      </c>
      <c r="P185" s="40">
        <v>0</v>
      </c>
      <c r="Q185" s="40">
        <v>0</v>
      </c>
      <c r="R185" s="40">
        <v>0</v>
      </c>
      <c r="S185" s="40">
        <v>0</v>
      </c>
      <c r="T185" s="40">
        <v>0</v>
      </c>
      <c r="U185" s="40">
        <v>0</v>
      </c>
      <c r="V185" s="40">
        <v>0</v>
      </c>
      <c r="W185" s="40">
        <v>0</v>
      </c>
      <c r="X185" s="40"/>
      <c r="Y185" s="40">
        <f t="shared" si="17"/>
        <v>0</v>
      </c>
      <c r="Z185" s="36" t="s">
        <v>20</v>
      </c>
      <c r="AA185" s="36" t="s">
        <v>407</v>
      </c>
      <c r="AB185" s="142" t="s">
        <v>411</v>
      </c>
      <c r="AD185" s="9">
        <f t="shared" si="16"/>
        <v>0</v>
      </c>
      <c r="AE185" s="10">
        <f t="shared" si="15"/>
        <v>0.96881201342497192</v>
      </c>
    </row>
    <row r="186" spans="1:31" s="142" customFormat="1" ht="42.75" x14ac:dyDescent="0.25">
      <c r="A186" s="36">
        <f t="shared" si="14"/>
        <v>90</v>
      </c>
      <c r="B186" s="140">
        <v>282254</v>
      </c>
      <c r="C186" s="36" t="s">
        <v>408</v>
      </c>
      <c r="D186" s="36" t="s">
        <v>16</v>
      </c>
      <c r="E186" s="141">
        <v>0</v>
      </c>
      <c r="F186" s="168">
        <v>0</v>
      </c>
      <c r="G186" s="168">
        <v>11063569</v>
      </c>
      <c r="H186" s="168">
        <v>11063569</v>
      </c>
      <c r="I186" s="40">
        <v>8.02</v>
      </c>
      <c r="J186" s="40">
        <v>0</v>
      </c>
      <c r="K186" s="40">
        <v>0</v>
      </c>
      <c r="L186" s="40">
        <v>1.72</v>
      </c>
      <c r="M186" s="40">
        <v>0</v>
      </c>
      <c r="N186" s="40">
        <v>0</v>
      </c>
      <c r="O186" s="40">
        <v>0</v>
      </c>
      <c r="P186" s="40">
        <v>0</v>
      </c>
      <c r="Q186" s="40">
        <v>0</v>
      </c>
      <c r="R186" s="40">
        <v>0</v>
      </c>
      <c r="S186" s="40">
        <v>0</v>
      </c>
      <c r="T186" s="40">
        <v>0.12</v>
      </c>
      <c r="U186" s="40">
        <v>0</v>
      </c>
      <c r="V186" s="40">
        <v>0</v>
      </c>
      <c r="W186" s="40">
        <v>1.33</v>
      </c>
      <c r="X186" s="40"/>
      <c r="Y186" s="40">
        <f t="shared" si="17"/>
        <v>1.4500000000000002</v>
      </c>
      <c r="Z186" s="36" t="s">
        <v>409</v>
      </c>
      <c r="AA186" s="36" t="s">
        <v>410</v>
      </c>
      <c r="AD186" s="9">
        <f t="shared" si="16"/>
        <v>0.84302325581395365</v>
      </c>
      <c r="AE186" s="10">
        <f t="shared" si="15"/>
        <v>1</v>
      </c>
    </row>
    <row r="187" spans="1:31" s="142" customFormat="1" ht="42.75" x14ac:dyDescent="0.25">
      <c r="A187" s="36"/>
      <c r="B187" s="140">
        <v>149860</v>
      </c>
      <c r="C187" s="36" t="s">
        <v>571</v>
      </c>
      <c r="D187" s="36" t="s">
        <v>16</v>
      </c>
      <c r="E187" s="141"/>
      <c r="F187" s="168"/>
      <c r="G187" s="168"/>
      <c r="H187" s="168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>
        <v>0</v>
      </c>
      <c r="W187" s="40">
        <v>0</v>
      </c>
      <c r="X187" s="40"/>
      <c r="Y187" s="40">
        <f t="shared" si="17"/>
        <v>0</v>
      </c>
      <c r="Z187" s="36"/>
      <c r="AA187" s="36"/>
      <c r="AD187" s="9"/>
      <c r="AE187" s="10"/>
    </row>
    <row r="188" spans="1:31" s="142" customFormat="1" ht="42.75" x14ac:dyDescent="0.25">
      <c r="A188" s="36"/>
      <c r="B188" s="140">
        <v>201976</v>
      </c>
      <c r="C188" s="36" t="s">
        <v>572</v>
      </c>
      <c r="D188" s="36" t="s">
        <v>16</v>
      </c>
      <c r="E188" s="141"/>
      <c r="F188" s="168"/>
      <c r="G188" s="168"/>
      <c r="H188" s="168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>
        <v>0</v>
      </c>
      <c r="W188" s="40">
        <v>0</v>
      </c>
      <c r="X188" s="40"/>
      <c r="Y188" s="40">
        <f t="shared" si="17"/>
        <v>0</v>
      </c>
      <c r="Z188" s="36"/>
      <c r="AA188" s="36"/>
      <c r="AD188" s="9"/>
      <c r="AE188" s="10"/>
    </row>
    <row r="189" spans="1:31" s="142" customFormat="1" ht="42.75" x14ac:dyDescent="0.25">
      <c r="A189" s="36"/>
      <c r="B189" s="140">
        <v>207422</v>
      </c>
      <c r="C189" s="36" t="s">
        <v>573</v>
      </c>
      <c r="D189" s="36" t="s">
        <v>16</v>
      </c>
      <c r="E189" s="141"/>
      <c r="F189" s="168"/>
      <c r="G189" s="168"/>
      <c r="H189" s="168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>
        <v>0</v>
      </c>
      <c r="W189" s="40">
        <v>0</v>
      </c>
      <c r="X189" s="40"/>
      <c r="Y189" s="40">
        <f t="shared" si="17"/>
        <v>0</v>
      </c>
      <c r="Z189" s="36"/>
      <c r="AA189" s="36"/>
      <c r="AD189" s="9"/>
      <c r="AE189" s="10"/>
    </row>
    <row r="190" spans="1:31" s="142" customFormat="1" ht="42.75" x14ac:dyDescent="0.25">
      <c r="A190" s="36"/>
      <c r="B190" s="140">
        <v>207434</v>
      </c>
      <c r="C190" s="36" t="s">
        <v>574</v>
      </c>
      <c r="D190" s="36" t="s">
        <v>16</v>
      </c>
      <c r="E190" s="141"/>
      <c r="F190" s="168"/>
      <c r="G190" s="168"/>
      <c r="H190" s="168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>
        <v>0</v>
      </c>
      <c r="W190" s="40">
        <v>0</v>
      </c>
      <c r="X190" s="40"/>
      <c r="Y190" s="40">
        <f t="shared" si="17"/>
        <v>0</v>
      </c>
      <c r="Z190" s="36"/>
      <c r="AA190" s="36"/>
      <c r="AD190" s="9"/>
      <c r="AE190" s="10"/>
    </row>
    <row r="191" spans="1:31" s="142" customFormat="1" ht="57" x14ac:dyDescent="0.25">
      <c r="A191" s="36"/>
      <c r="B191" s="140">
        <v>207590</v>
      </c>
      <c r="C191" s="36" t="s">
        <v>575</v>
      </c>
      <c r="D191" s="36" t="s">
        <v>16</v>
      </c>
      <c r="E191" s="141"/>
      <c r="F191" s="168"/>
      <c r="G191" s="168"/>
      <c r="H191" s="168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>
        <v>0</v>
      </c>
      <c r="W191" s="40">
        <v>0</v>
      </c>
      <c r="X191" s="40"/>
      <c r="Y191" s="40">
        <f t="shared" si="17"/>
        <v>0</v>
      </c>
      <c r="Z191" s="36"/>
      <c r="AA191" s="36"/>
      <c r="AD191" s="9"/>
      <c r="AE191" s="10"/>
    </row>
    <row r="192" spans="1:31" s="142" customFormat="1" ht="42.75" x14ac:dyDescent="0.25">
      <c r="A192" s="36">
        <f>A186+1</f>
        <v>91</v>
      </c>
      <c r="B192" s="140">
        <v>72219</v>
      </c>
      <c r="C192" s="36" t="s">
        <v>159</v>
      </c>
      <c r="D192" s="36" t="s">
        <v>16</v>
      </c>
      <c r="E192" s="141">
        <v>52000000</v>
      </c>
      <c r="F192" s="168">
        <v>38405160</v>
      </c>
      <c r="G192" s="168">
        <v>40962572</v>
      </c>
      <c r="H192" s="168">
        <v>24698438</v>
      </c>
      <c r="I192" s="40">
        <v>34</v>
      </c>
      <c r="J192" s="40">
        <v>7.9999999999999991</v>
      </c>
      <c r="K192" s="40">
        <v>8</v>
      </c>
      <c r="L192" s="40">
        <v>6.79</v>
      </c>
      <c r="M192" s="40">
        <v>0</v>
      </c>
      <c r="N192" s="40">
        <v>0</v>
      </c>
      <c r="O192" s="40">
        <v>1.69</v>
      </c>
      <c r="P192" s="40">
        <v>0</v>
      </c>
      <c r="Q192" s="40">
        <v>0</v>
      </c>
      <c r="R192" s="40">
        <v>0</v>
      </c>
      <c r="S192" s="40">
        <v>0</v>
      </c>
      <c r="T192" s="40">
        <v>0</v>
      </c>
      <c r="U192" s="40">
        <v>0</v>
      </c>
      <c r="V192" s="40">
        <v>0</v>
      </c>
      <c r="W192" s="40">
        <v>0</v>
      </c>
      <c r="X192" s="40"/>
      <c r="Y192" s="40">
        <f t="shared" si="17"/>
        <v>1.69</v>
      </c>
      <c r="Z192" s="36" t="s">
        <v>89</v>
      </c>
      <c r="AA192" s="36" t="s">
        <v>160</v>
      </c>
      <c r="AD192" s="9">
        <f t="shared" si="16"/>
        <v>0.24889543446244478</v>
      </c>
      <c r="AE192" s="10">
        <f t="shared" ref="AE192:AE249" si="18">+H192/G192</f>
        <v>0.60295134787922988</v>
      </c>
    </row>
    <row r="193" spans="1:31" s="142" customFormat="1" ht="42.75" x14ac:dyDescent="0.25">
      <c r="A193" s="36">
        <f t="shared" si="14"/>
        <v>92</v>
      </c>
      <c r="B193" s="140">
        <v>72220</v>
      </c>
      <c r="C193" s="36" t="s">
        <v>161</v>
      </c>
      <c r="D193" s="36" t="s">
        <v>16</v>
      </c>
      <c r="E193" s="141">
        <v>34840000</v>
      </c>
      <c r="F193" s="168">
        <v>25575050</v>
      </c>
      <c r="G193" s="168">
        <v>28627740</v>
      </c>
      <c r="H193" s="168">
        <v>19116169.359999999</v>
      </c>
      <c r="I193" s="40">
        <v>27.92</v>
      </c>
      <c r="J193" s="40">
        <v>5.3599999999999994</v>
      </c>
      <c r="K193" s="40">
        <v>5.36</v>
      </c>
      <c r="L193" s="40">
        <v>5.2</v>
      </c>
      <c r="M193" s="40">
        <v>0</v>
      </c>
      <c r="N193" s="40">
        <v>0</v>
      </c>
      <c r="O193" s="40">
        <v>1.64</v>
      </c>
      <c r="P193" s="40">
        <v>0</v>
      </c>
      <c r="Q193" s="40">
        <v>0</v>
      </c>
      <c r="R193" s="40">
        <v>0</v>
      </c>
      <c r="S193" s="40">
        <v>0</v>
      </c>
      <c r="T193" s="40">
        <v>0</v>
      </c>
      <c r="U193" s="40">
        <v>0</v>
      </c>
      <c r="V193" s="40">
        <v>0</v>
      </c>
      <c r="W193" s="40">
        <v>0</v>
      </c>
      <c r="X193" s="40"/>
      <c r="Y193" s="40">
        <f t="shared" si="17"/>
        <v>1.64</v>
      </c>
      <c r="Z193" s="36" t="s">
        <v>67</v>
      </c>
      <c r="AA193" s="36" t="s">
        <v>162</v>
      </c>
      <c r="AD193" s="9">
        <f t="shared" si="16"/>
        <v>0.31538461538461537</v>
      </c>
      <c r="AE193" s="10">
        <f t="shared" si="18"/>
        <v>0.66774985940210441</v>
      </c>
    </row>
    <row r="194" spans="1:31" s="142" customFormat="1" ht="42.75" x14ac:dyDescent="0.25">
      <c r="A194" s="36"/>
      <c r="B194" s="140">
        <v>2449</v>
      </c>
      <c r="C194" s="36" t="s">
        <v>566</v>
      </c>
      <c r="D194" s="36" t="s">
        <v>16</v>
      </c>
      <c r="E194" s="141"/>
      <c r="F194" s="168"/>
      <c r="G194" s="168"/>
      <c r="H194" s="168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>
        <v>0</v>
      </c>
      <c r="W194" s="40">
        <v>0</v>
      </c>
      <c r="X194" s="40"/>
      <c r="Y194" s="40">
        <f t="shared" si="17"/>
        <v>0</v>
      </c>
      <c r="Z194" s="36"/>
      <c r="AA194" s="36"/>
      <c r="AD194" s="9"/>
      <c r="AE194" s="10"/>
    </row>
    <row r="195" spans="1:31" s="142" customFormat="1" ht="42.75" x14ac:dyDescent="0.25">
      <c r="A195" s="36"/>
      <c r="B195" s="140">
        <v>100133</v>
      </c>
      <c r="C195" s="36" t="s">
        <v>567</v>
      </c>
      <c r="D195" s="36" t="s">
        <v>16</v>
      </c>
      <c r="E195" s="141"/>
      <c r="F195" s="168"/>
      <c r="G195" s="168"/>
      <c r="H195" s="168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>
        <v>0</v>
      </c>
      <c r="W195" s="40">
        <v>0</v>
      </c>
      <c r="X195" s="40"/>
      <c r="Y195" s="40">
        <f t="shared" si="17"/>
        <v>0</v>
      </c>
      <c r="Z195" s="36"/>
      <c r="AA195" s="36"/>
      <c r="AD195" s="9"/>
      <c r="AE195" s="10"/>
    </row>
    <row r="196" spans="1:31" x14ac:dyDescent="0.25">
      <c r="A196" s="30" t="s">
        <v>163</v>
      </c>
      <c r="B196" s="117"/>
      <c r="C196" s="31"/>
      <c r="D196" s="31"/>
      <c r="E196" s="31"/>
      <c r="F196" s="167"/>
      <c r="G196" s="170"/>
      <c r="H196" s="170"/>
      <c r="I196" s="45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31"/>
      <c r="AA196" s="34"/>
      <c r="AD196" s="9" t="e">
        <f t="shared" si="16"/>
        <v>#DIV/0!</v>
      </c>
      <c r="AE196" s="10" t="e">
        <f t="shared" si="18"/>
        <v>#DIV/0!</v>
      </c>
    </row>
    <row r="197" spans="1:31" s="142" customFormat="1" ht="57" x14ac:dyDescent="0.25">
      <c r="A197" s="36">
        <f>A193+1</f>
        <v>93</v>
      </c>
      <c r="B197" s="140">
        <v>210430</v>
      </c>
      <c r="C197" s="36" t="s">
        <v>164</v>
      </c>
      <c r="D197" s="36" t="s">
        <v>16</v>
      </c>
      <c r="E197" s="141">
        <v>32500000</v>
      </c>
      <c r="F197" s="168">
        <v>30000000</v>
      </c>
      <c r="G197" s="168">
        <v>59254704</v>
      </c>
      <c r="H197" s="168">
        <v>58229729.82</v>
      </c>
      <c r="I197" s="40">
        <v>15</v>
      </c>
      <c r="J197" s="40">
        <v>5</v>
      </c>
      <c r="K197" s="40">
        <v>5</v>
      </c>
      <c r="L197" s="40">
        <v>3.69</v>
      </c>
      <c r="M197" s="40">
        <v>0</v>
      </c>
      <c r="N197" s="40">
        <v>0</v>
      </c>
      <c r="O197" s="40">
        <v>1.48</v>
      </c>
      <c r="P197" s="40">
        <v>0</v>
      </c>
      <c r="Q197" s="40">
        <v>0.16</v>
      </c>
      <c r="R197" s="40">
        <v>0</v>
      </c>
      <c r="S197" s="40">
        <v>0</v>
      </c>
      <c r="T197" s="40">
        <v>0</v>
      </c>
      <c r="U197" s="40">
        <v>0</v>
      </c>
      <c r="V197" s="40">
        <v>0</v>
      </c>
      <c r="W197" s="40">
        <v>0.27</v>
      </c>
      <c r="X197" s="40"/>
      <c r="Y197" s="40">
        <f t="shared" si="17"/>
        <v>1.91</v>
      </c>
      <c r="Z197" s="36" t="s">
        <v>67</v>
      </c>
      <c r="AA197" s="36" t="s">
        <v>165</v>
      </c>
      <c r="AD197" s="9">
        <f t="shared" si="16"/>
        <v>0.51761517615176156</v>
      </c>
      <c r="AE197" s="10">
        <f t="shared" si="18"/>
        <v>0.98270223103299947</v>
      </c>
    </row>
    <row r="198" spans="1:31" s="142" customFormat="1" ht="42.75" x14ac:dyDescent="0.25">
      <c r="A198" s="36">
        <f t="shared" ref="A198:A204" si="19">A197+1</f>
        <v>94</v>
      </c>
      <c r="B198" s="140">
        <v>210761</v>
      </c>
      <c r="C198" s="36" t="s">
        <v>166</v>
      </c>
      <c r="D198" s="36" t="s">
        <v>16</v>
      </c>
      <c r="E198" s="141">
        <v>17615000</v>
      </c>
      <c r="F198" s="168">
        <v>17615000</v>
      </c>
      <c r="G198" s="168">
        <v>2601237</v>
      </c>
      <c r="H198" s="168">
        <v>2601234.21</v>
      </c>
      <c r="I198" s="40">
        <v>7.7</v>
      </c>
      <c r="J198" s="40">
        <v>2.7099999999999995</v>
      </c>
      <c r="K198" s="40">
        <v>3</v>
      </c>
      <c r="L198" s="40">
        <v>3.28</v>
      </c>
      <c r="M198" s="40">
        <v>0</v>
      </c>
      <c r="N198" s="40">
        <v>0</v>
      </c>
      <c r="O198" s="40">
        <v>0</v>
      </c>
      <c r="P198" s="40">
        <v>0</v>
      </c>
      <c r="Q198" s="40">
        <v>0</v>
      </c>
      <c r="R198" s="40">
        <v>0</v>
      </c>
      <c r="S198" s="40">
        <v>0</v>
      </c>
      <c r="T198" s="40">
        <v>0</v>
      </c>
      <c r="U198" s="40">
        <v>0</v>
      </c>
      <c r="V198" s="40">
        <v>0</v>
      </c>
      <c r="W198" s="40">
        <v>0</v>
      </c>
      <c r="X198" s="40"/>
      <c r="Y198" s="40">
        <f t="shared" si="17"/>
        <v>0</v>
      </c>
      <c r="Z198" s="36" t="s">
        <v>102</v>
      </c>
      <c r="AA198" s="36" t="s">
        <v>102</v>
      </c>
      <c r="AD198" s="9">
        <f t="shared" si="16"/>
        <v>0</v>
      </c>
      <c r="AE198" s="10">
        <f t="shared" si="18"/>
        <v>0.99999892743337115</v>
      </c>
    </row>
    <row r="199" spans="1:31" s="142" customFormat="1" ht="42.75" x14ac:dyDescent="0.25">
      <c r="A199" s="36">
        <f t="shared" si="19"/>
        <v>95</v>
      </c>
      <c r="B199" s="140">
        <v>211099</v>
      </c>
      <c r="C199" s="36" t="s">
        <v>167</v>
      </c>
      <c r="D199" s="36" t="s">
        <v>16</v>
      </c>
      <c r="E199" s="141">
        <v>65000000</v>
      </c>
      <c r="F199" s="168">
        <v>55000000</v>
      </c>
      <c r="G199" s="168">
        <v>24166301</v>
      </c>
      <c r="H199" s="168">
        <v>4851339.32</v>
      </c>
      <c r="I199" s="40">
        <v>17</v>
      </c>
      <c r="J199" s="40">
        <v>10</v>
      </c>
      <c r="K199" s="40">
        <v>10</v>
      </c>
      <c r="L199" s="40">
        <v>10.28</v>
      </c>
      <c r="M199" s="40">
        <v>0</v>
      </c>
      <c r="N199" s="40">
        <v>0</v>
      </c>
      <c r="O199" s="40">
        <v>0</v>
      </c>
      <c r="P199" s="40">
        <v>0</v>
      </c>
      <c r="Q199" s="40">
        <v>0</v>
      </c>
      <c r="R199" s="40">
        <v>0</v>
      </c>
      <c r="S199" s="40">
        <v>0</v>
      </c>
      <c r="T199" s="40">
        <v>0</v>
      </c>
      <c r="U199" s="40">
        <v>0</v>
      </c>
      <c r="V199" s="40">
        <v>0</v>
      </c>
      <c r="W199" s="40">
        <v>0</v>
      </c>
      <c r="X199" s="40"/>
      <c r="Y199" s="40">
        <f t="shared" si="17"/>
        <v>0</v>
      </c>
      <c r="Z199" s="36" t="s">
        <v>17</v>
      </c>
      <c r="AA199" s="36" t="s">
        <v>168</v>
      </c>
      <c r="AD199" s="9">
        <f t="shared" si="16"/>
        <v>0</v>
      </c>
      <c r="AE199" s="10">
        <f t="shared" si="18"/>
        <v>0.20074811283696253</v>
      </c>
    </row>
    <row r="200" spans="1:31" s="142" customFormat="1" ht="42.75" x14ac:dyDescent="0.25">
      <c r="A200" s="36">
        <v>96</v>
      </c>
      <c r="B200" s="140">
        <v>211101</v>
      </c>
      <c r="C200" s="36" t="s">
        <v>519</v>
      </c>
      <c r="D200" s="36"/>
      <c r="E200" s="141"/>
      <c r="F200" s="168">
        <v>0</v>
      </c>
      <c r="G200" s="168">
        <v>1814</v>
      </c>
      <c r="H200" s="168">
        <v>1813.63</v>
      </c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>
        <v>0</v>
      </c>
      <c r="U200" s="40">
        <v>0</v>
      </c>
      <c r="V200" s="40">
        <v>0</v>
      </c>
      <c r="W200" s="40">
        <v>0</v>
      </c>
      <c r="X200" s="40"/>
      <c r="Y200" s="40">
        <f t="shared" si="17"/>
        <v>0</v>
      </c>
      <c r="Z200" s="36"/>
      <c r="AA200" s="36"/>
      <c r="AD200" s="9"/>
      <c r="AE200" s="10">
        <f t="shared" si="18"/>
        <v>0.99979603087100333</v>
      </c>
    </row>
    <row r="201" spans="1:31" s="142" customFormat="1" ht="42.75" x14ac:dyDescent="0.25">
      <c r="A201" s="36">
        <v>97</v>
      </c>
      <c r="B201" s="140">
        <v>224311</v>
      </c>
      <c r="C201" s="36" t="s">
        <v>169</v>
      </c>
      <c r="D201" s="36" t="s">
        <v>16</v>
      </c>
      <c r="E201" s="141">
        <v>65000000</v>
      </c>
      <c r="F201" s="168">
        <v>63149085</v>
      </c>
      <c r="G201" s="168">
        <v>24808844</v>
      </c>
      <c r="H201" s="168">
        <v>24808842.039999999</v>
      </c>
      <c r="I201" s="40">
        <v>32</v>
      </c>
      <c r="J201" s="40">
        <v>10</v>
      </c>
      <c r="K201" s="40">
        <v>10</v>
      </c>
      <c r="L201" s="40">
        <v>10.37</v>
      </c>
      <c r="M201" s="40">
        <v>4.7699999999999996</v>
      </c>
      <c r="N201" s="40">
        <v>0</v>
      </c>
      <c r="O201" s="40">
        <v>0</v>
      </c>
      <c r="P201" s="40">
        <v>0</v>
      </c>
      <c r="Q201" s="40">
        <v>0</v>
      </c>
      <c r="R201" s="40">
        <v>0</v>
      </c>
      <c r="S201" s="40">
        <v>0</v>
      </c>
      <c r="T201" s="40">
        <v>0</v>
      </c>
      <c r="U201" s="40">
        <v>0</v>
      </c>
      <c r="V201" s="40">
        <v>0</v>
      </c>
      <c r="W201" s="40">
        <v>1.89</v>
      </c>
      <c r="X201" s="40"/>
      <c r="Y201" s="40">
        <f t="shared" si="17"/>
        <v>6.6599999999999993</v>
      </c>
      <c r="Z201" s="36" t="s">
        <v>112</v>
      </c>
      <c r="AA201" s="36" t="s">
        <v>170</v>
      </c>
      <c r="AD201" s="9">
        <f t="shared" si="16"/>
        <v>0.64223722275795558</v>
      </c>
      <c r="AE201" s="10">
        <f t="shared" si="18"/>
        <v>0.99999992099591573</v>
      </c>
    </row>
    <row r="202" spans="1:31" s="142" customFormat="1" ht="42.75" x14ac:dyDescent="0.25">
      <c r="A202" s="36">
        <f t="shared" si="19"/>
        <v>98</v>
      </c>
      <c r="B202" s="140">
        <v>228249</v>
      </c>
      <c r="C202" s="36" t="s">
        <v>171</v>
      </c>
      <c r="D202" s="36" t="s">
        <v>16</v>
      </c>
      <c r="E202" s="141">
        <v>13000000</v>
      </c>
      <c r="F202" s="168">
        <v>10000000</v>
      </c>
      <c r="G202" s="168">
        <v>6732916</v>
      </c>
      <c r="H202" s="168">
        <v>4284389.47</v>
      </c>
      <c r="I202" s="40">
        <v>9</v>
      </c>
      <c r="J202" s="40">
        <v>1.9999999999999998</v>
      </c>
      <c r="K202" s="40">
        <v>2</v>
      </c>
      <c r="L202" s="40">
        <v>1.96</v>
      </c>
      <c r="M202" s="40">
        <v>0</v>
      </c>
      <c r="N202" s="40">
        <v>0</v>
      </c>
      <c r="O202" s="40">
        <v>0</v>
      </c>
      <c r="P202" s="40">
        <v>0</v>
      </c>
      <c r="Q202" s="40">
        <v>0</v>
      </c>
      <c r="R202" s="40">
        <v>0</v>
      </c>
      <c r="S202" s="40">
        <v>0</v>
      </c>
      <c r="T202" s="40">
        <v>0</v>
      </c>
      <c r="U202" s="40">
        <v>0</v>
      </c>
      <c r="V202" s="40">
        <v>0</v>
      </c>
      <c r="W202" s="40">
        <v>0</v>
      </c>
      <c r="X202" s="40"/>
      <c r="Y202" s="40">
        <f t="shared" si="17"/>
        <v>0</v>
      </c>
      <c r="Z202" s="36" t="s">
        <v>82</v>
      </c>
      <c r="AA202" s="36" t="s">
        <v>172</v>
      </c>
      <c r="AD202" s="9">
        <f t="shared" si="16"/>
        <v>0</v>
      </c>
      <c r="AE202" s="10">
        <f t="shared" si="18"/>
        <v>0.63633490600506526</v>
      </c>
    </row>
    <row r="203" spans="1:31" s="142" customFormat="1" ht="42.75" x14ac:dyDescent="0.25">
      <c r="A203" s="36">
        <f t="shared" si="19"/>
        <v>99</v>
      </c>
      <c r="B203" s="140">
        <v>228250</v>
      </c>
      <c r="C203" s="36" t="s">
        <v>173</v>
      </c>
      <c r="D203" s="36" t="s">
        <v>16</v>
      </c>
      <c r="E203" s="141">
        <v>39000000</v>
      </c>
      <c r="F203" s="168">
        <v>35000000</v>
      </c>
      <c r="G203" s="168">
        <v>46363141</v>
      </c>
      <c r="H203" s="168">
        <v>46363135.979999997</v>
      </c>
      <c r="I203" s="40">
        <v>13</v>
      </c>
      <c r="J203" s="40">
        <v>5.9999999999999991</v>
      </c>
      <c r="K203" s="40">
        <v>6</v>
      </c>
      <c r="L203" s="40">
        <v>4.07</v>
      </c>
      <c r="M203" s="40">
        <v>0</v>
      </c>
      <c r="N203" s="40">
        <v>0</v>
      </c>
      <c r="O203" s="40">
        <v>0</v>
      </c>
      <c r="P203" s="40">
        <v>0</v>
      </c>
      <c r="Q203" s="40">
        <v>1.19</v>
      </c>
      <c r="R203" s="40">
        <v>0.56000000000000005</v>
      </c>
      <c r="S203" s="40">
        <v>0</v>
      </c>
      <c r="T203" s="40">
        <v>0</v>
      </c>
      <c r="U203" s="40">
        <v>0</v>
      </c>
      <c r="V203" s="40">
        <v>0</v>
      </c>
      <c r="W203" s="40">
        <v>0</v>
      </c>
      <c r="X203" s="40"/>
      <c r="Y203" s="40">
        <f t="shared" si="17"/>
        <v>1.75</v>
      </c>
      <c r="Z203" s="36" t="s">
        <v>82</v>
      </c>
      <c r="AA203" s="36" t="s">
        <v>172</v>
      </c>
      <c r="AD203" s="9">
        <f t="shared" si="16"/>
        <v>0.42997542997542992</v>
      </c>
      <c r="AE203" s="10">
        <f t="shared" si="18"/>
        <v>0.99999989172433323</v>
      </c>
    </row>
    <row r="204" spans="1:31" s="142" customFormat="1" ht="42.75" x14ac:dyDescent="0.25">
      <c r="A204" s="36">
        <f t="shared" si="19"/>
        <v>100</v>
      </c>
      <c r="B204" s="140">
        <v>96841</v>
      </c>
      <c r="C204" s="36" t="s">
        <v>174</v>
      </c>
      <c r="D204" s="36" t="s">
        <v>16</v>
      </c>
      <c r="E204" s="141">
        <v>65000000</v>
      </c>
      <c r="F204" s="168">
        <v>40646000</v>
      </c>
      <c r="G204" s="168">
        <v>0</v>
      </c>
      <c r="H204" s="168">
        <v>0</v>
      </c>
      <c r="I204" s="40">
        <v>28.5</v>
      </c>
      <c r="J204" s="40">
        <v>10</v>
      </c>
      <c r="K204" s="40">
        <v>10</v>
      </c>
      <c r="L204" s="40">
        <v>5.24</v>
      </c>
      <c r="M204" s="40">
        <v>0</v>
      </c>
      <c r="N204" s="40">
        <v>0</v>
      </c>
      <c r="O204" s="40">
        <v>0</v>
      </c>
      <c r="P204" s="40">
        <v>0</v>
      </c>
      <c r="Q204" s="40">
        <v>0</v>
      </c>
      <c r="R204" s="40">
        <v>0</v>
      </c>
      <c r="S204" s="40">
        <v>0</v>
      </c>
      <c r="T204" s="40">
        <v>0</v>
      </c>
      <c r="U204" s="40">
        <v>0</v>
      </c>
      <c r="V204" s="40">
        <v>0</v>
      </c>
      <c r="W204" s="40">
        <v>0</v>
      </c>
      <c r="X204" s="40"/>
      <c r="Y204" s="40">
        <f t="shared" si="17"/>
        <v>0</v>
      </c>
      <c r="Z204" s="36" t="s">
        <v>17</v>
      </c>
      <c r="AA204" s="36" t="s">
        <v>175</v>
      </c>
      <c r="AD204" s="9">
        <f t="shared" si="16"/>
        <v>0</v>
      </c>
      <c r="AE204" s="10" t="e">
        <f t="shared" si="18"/>
        <v>#DIV/0!</v>
      </c>
    </row>
    <row r="205" spans="1:31" s="142" customFormat="1" ht="42.75" x14ac:dyDescent="0.25">
      <c r="A205" s="36"/>
      <c r="B205" s="140">
        <v>192588</v>
      </c>
      <c r="C205" s="36" t="s">
        <v>545</v>
      </c>
      <c r="D205" s="36" t="s">
        <v>16</v>
      </c>
      <c r="E205" s="141"/>
      <c r="F205" s="168"/>
      <c r="G205" s="168"/>
      <c r="H205" s="168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>
        <v>0</v>
      </c>
      <c r="W205" s="40">
        <v>0</v>
      </c>
      <c r="X205" s="40"/>
      <c r="Y205" s="40">
        <f t="shared" si="17"/>
        <v>0</v>
      </c>
      <c r="Z205" s="36"/>
      <c r="AA205" s="36"/>
      <c r="AD205" s="9"/>
      <c r="AE205" s="10"/>
    </row>
    <row r="206" spans="1:31" s="142" customFormat="1" ht="42.75" x14ac:dyDescent="0.25">
      <c r="A206" s="49"/>
      <c r="B206" s="140">
        <v>192589</v>
      </c>
      <c r="C206" s="36" t="s">
        <v>546</v>
      </c>
      <c r="D206" s="36" t="s">
        <v>16</v>
      </c>
      <c r="E206" s="141"/>
      <c r="F206" s="168"/>
      <c r="G206" s="168"/>
      <c r="H206" s="168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>
        <v>0</v>
      </c>
      <c r="W206" s="40">
        <v>0</v>
      </c>
      <c r="X206" s="40"/>
      <c r="Y206" s="40">
        <f t="shared" si="17"/>
        <v>0</v>
      </c>
      <c r="Z206" s="36"/>
      <c r="AA206" s="36"/>
      <c r="AD206" s="9"/>
      <c r="AE206" s="10"/>
    </row>
    <row r="207" spans="1:31" s="142" customFormat="1" ht="57" x14ac:dyDescent="0.25">
      <c r="A207" s="36"/>
      <c r="B207" s="140">
        <v>192590</v>
      </c>
      <c r="C207" s="36" t="s">
        <v>547</v>
      </c>
      <c r="D207" s="36" t="s">
        <v>16</v>
      </c>
      <c r="E207" s="141"/>
      <c r="F207" s="168"/>
      <c r="G207" s="168"/>
      <c r="H207" s="168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>
        <v>0</v>
      </c>
      <c r="W207" s="40">
        <v>0</v>
      </c>
      <c r="X207" s="40"/>
      <c r="Y207" s="40">
        <f t="shared" si="17"/>
        <v>0</v>
      </c>
      <c r="Z207" s="36"/>
      <c r="AA207" s="36"/>
      <c r="AD207" s="9"/>
      <c r="AE207" s="10"/>
    </row>
    <row r="208" spans="1:31" s="142" customFormat="1" ht="42.75" x14ac:dyDescent="0.25">
      <c r="A208" s="36"/>
      <c r="B208" s="140">
        <v>192591</v>
      </c>
      <c r="C208" s="36" t="s">
        <v>548</v>
      </c>
      <c r="D208" s="36" t="s">
        <v>16</v>
      </c>
      <c r="E208" s="141"/>
      <c r="F208" s="168"/>
      <c r="G208" s="168"/>
      <c r="H208" s="168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>
        <v>0</v>
      </c>
      <c r="W208" s="40">
        <v>0</v>
      </c>
      <c r="X208" s="40"/>
      <c r="Y208" s="40">
        <f t="shared" si="17"/>
        <v>0</v>
      </c>
      <c r="Z208" s="36"/>
      <c r="AA208" s="36"/>
      <c r="AD208" s="9"/>
      <c r="AE208" s="10"/>
    </row>
    <row r="209" spans="1:31" x14ac:dyDescent="0.25">
      <c r="A209" s="30" t="s">
        <v>176</v>
      </c>
      <c r="B209" s="117"/>
      <c r="C209" s="31"/>
      <c r="D209" s="31"/>
      <c r="E209" s="31"/>
      <c r="F209" s="167"/>
      <c r="G209" s="167"/>
      <c r="H209" s="167"/>
      <c r="I209" s="45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31"/>
      <c r="AA209" s="34"/>
      <c r="AD209" s="9" t="e">
        <f t="shared" si="16"/>
        <v>#DIV/0!</v>
      </c>
      <c r="AE209" s="10" t="e">
        <f t="shared" si="18"/>
        <v>#DIV/0!</v>
      </c>
    </row>
    <row r="210" spans="1:31" s="142" customFormat="1" ht="57" x14ac:dyDescent="0.25">
      <c r="A210" s="36">
        <f>A204+1</f>
        <v>101</v>
      </c>
      <c r="B210" s="140">
        <v>191415</v>
      </c>
      <c r="C210" s="36" t="s">
        <v>177</v>
      </c>
      <c r="D210" s="36" t="s">
        <v>27</v>
      </c>
      <c r="E210" s="141">
        <v>53333332.999999993</v>
      </c>
      <c r="F210" s="168">
        <v>49523000</v>
      </c>
      <c r="G210" s="168">
        <v>9000000</v>
      </c>
      <c r="H210" s="168">
        <v>0</v>
      </c>
      <c r="I210" s="40">
        <v>204</v>
      </c>
      <c r="J210" s="40">
        <v>100</v>
      </c>
      <c r="K210" s="40">
        <v>100</v>
      </c>
      <c r="L210" s="40">
        <v>137.56</v>
      </c>
      <c r="M210" s="40">
        <v>0</v>
      </c>
      <c r="N210" s="40">
        <v>0</v>
      </c>
      <c r="O210" s="40">
        <v>0</v>
      </c>
      <c r="P210" s="40">
        <v>0</v>
      </c>
      <c r="Q210" s="40">
        <v>0</v>
      </c>
      <c r="R210" s="40">
        <v>0</v>
      </c>
      <c r="S210" s="40">
        <v>0</v>
      </c>
      <c r="T210" s="40">
        <v>0</v>
      </c>
      <c r="U210" s="40">
        <v>0</v>
      </c>
      <c r="V210" s="40">
        <v>0</v>
      </c>
      <c r="W210" s="40">
        <v>0</v>
      </c>
      <c r="X210" s="40"/>
      <c r="Y210" s="40">
        <f t="shared" si="17"/>
        <v>0</v>
      </c>
      <c r="Z210" s="36" t="s">
        <v>157</v>
      </c>
      <c r="AA210" s="36" t="s">
        <v>158</v>
      </c>
      <c r="AD210" s="9">
        <f t="shared" si="16"/>
        <v>0</v>
      </c>
      <c r="AE210" s="10">
        <f t="shared" si="18"/>
        <v>0</v>
      </c>
    </row>
    <row r="211" spans="1:31" s="142" customFormat="1" ht="42.75" x14ac:dyDescent="0.25">
      <c r="A211" s="36">
        <f>A210+1</f>
        <v>102</v>
      </c>
      <c r="B211" s="140">
        <v>207018</v>
      </c>
      <c r="C211" s="36" t="s">
        <v>178</v>
      </c>
      <c r="D211" s="36" t="s">
        <v>16</v>
      </c>
      <c r="E211" s="141">
        <v>36725000</v>
      </c>
      <c r="F211" s="168">
        <v>36725000</v>
      </c>
      <c r="G211" s="168">
        <v>11600310</v>
      </c>
      <c r="H211" s="168">
        <v>10079536.77</v>
      </c>
      <c r="I211" s="40">
        <v>6</v>
      </c>
      <c r="J211" s="40">
        <v>5.6500000000000012</v>
      </c>
      <c r="K211" s="40">
        <v>6</v>
      </c>
      <c r="L211" s="40">
        <v>6.15</v>
      </c>
      <c r="M211" s="40">
        <v>0</v>
      </c>
      <c r="N211" s="40">
        <v>0</v>
      </c>
      <c r="O211" s="40">
        <v>0</v>
      </c>
      <c r="P211" s="40">
        <v>0</v>
      </c>
      <c r="Q211" s="40">
        <v>0</v>
      </c>
      <c r="R211" s="40">
        <v>0</v>
      </c>
      <c r="S211" s="40">
        <v>0</v>
      </c>
      <c r="T211" s="40">
        <v>0</v>
      </c>
      <c r="U211" s="40">
        <v>0</v>
      </c>
      <c r="V211" s="40">
        <v>0</v>
      </c>
      <c r="W211" s="40">
        <v>0</v>
      </c>
      <c r="X211" s="40"/>
      <c r="Y211" s="40">
        <f t="shared" si="17"/>
        <v>0</v>
      </c>
      <c r="Z211" s="36" t="s">
        <v>89</v>
      </c>
      <c r="AA211" s="36" t="s">
        <v>119</v>
      </c>
      <c r="AD211" s="9">
        <f t="shared" si="16"/>
        <v>0</v>
      </c>
      <c r="AE211" s="10">
        <f t="shared" si="18"/>
        <v>0.8689023629540934</v>
      </c>
    </row>
    <row r="212" spans="1:31" s="142" customFormat="1" ht="71.25" x14ac:dyDescent="0.25">
      <c r="A212" s="36"/>
      <c r="B212" s="140">
        <v>191416</v>
      </c>
      <c r="C212" s="36" t="s">
        <v>550</v>
      </c>
      <c r="D212" s="36" t="s">
        <v>16</v>
      </c>
      <c r="E212" s="141"/>
      <c r="F212" s="168"/>
      <c r="G212" s="168"/>
      <c r="H212" s="168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>
        <v>0</v>
      </c>
      <c r="W212" s="40">
        <v>0</v>
      </c>
      <c r="X212" s="40"/>
      <c r="Y212" s="40">
        <f t="shared" si="17"/>
        <v>0</v>
      </c>
      <c r="Z212" s="36"/>
      <c r="AA212" s="36"/>
      <c r="AD212" s="9"/>
      <c r="AE212" s="10"/>
    </row>
    <row r="213" spans="1:31" x14ac:dyDescent="0.25">
      <c r="A213" s="30" t="s">
        <v>429</v>
      </c>
      <c r="B213" s="117"/>
      <c r="C213" s="31" t="s">
        <v>551</v>
      </c>
      <c r="D213" s="31"/>
      <c r="E213" s="31"/>
      <c r="F213" s="167"/>
      <c r="G213" s="167"/>
      <c r="H213" s="167"/>
      <c r="I213" s="45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31"/>
      <c r="AA213" s="34"/>
      <c r="AD213" s="9" t="e">
        <f t="shared" si="16"/>
        <v>#DIV/0!</v>
      </c>
      <c r="AE213" s="10" t="e">
        <f t="shared" si="18"/>
        <v>#DIV/0!</v>
      </c>
    </row>
    <row r="214" spans="1:31" s="142" customFormat="1" ht="71.25" x14ac:dyDescent="0.25">
      <c r="A214" s="36">
        <f>A211+1</f>
        <v>103</v>
      </c>
      <c r="B214" s="140">
        <v>298737</v>
      </c>
      <c r="C214" s="36" t="s">
        <v>443</v>
      </c>
      <c r="D214" s="36" t="s">
        <v>27</v>
      </c>
      <c r="E214" s="141">
        <v>0</v>
      </c>
      <c r="F214" s="168">
        <v>0</v>
      </c>
      <c r="G214" s="168">
        <v>4000000</v>
      </c>
      <c r="H214" s="168">
        <v>0</v>
      </c>
      <c r="I214" s="40">
        <v>120</v>
      </c>
      <c r="J214" s="40">
        <v>0</v>
      </c>
      <c r="K214" s="40">
        <v>0</v>
      </c>
      <c r="L214" s="40">
        <v>48</v>
      </c>
      <c r="M214" s="40">
        <v>0</v>
      </c>
      <c r="N214" s="40">
        <v>0</v>
      </c>
      <c r="O214" s="40">
        <v>0</v>
      </c>
      <c r="P214" s="40">
        <v>0</v>
      </c>
      <c r="Q214" s="40">
        <v>0</v>
      </c>
      <c r="R214" s="40">
        <v>0</v>
      </c>
      <c r="S214" s="40">
        <v>0</v>
      </c>
      <c r="T214" s="40">
        <v>0</v>
      </c>
      <c r="U214" s="40">
        <v>0</v>
      </c>
      <c r="V214" s="40">
        <v>0</v>
      </c>
      <c r="W214" s="40">
        <v>0</v>
      </c>
      <c r="X214" s="40"/>
      <c r="Y214" s="40">
        <f t="shared" si="17"/>
        <v>0</v>
      </c>
      <c r="Z214" s="36" t="s">
        <v>33</v>
      </c>
      <c r="AA214" s="36" t="s">
        <v>444</v>
      </c>
      <c r="AD214" s="9">
        <f t="shared" si="16"/>
        <v>0</v>
      </c>
      <c r="AE214" s="10">
        <f t="shared" si="18"/>
        <v>0</v>
      </c>
    </row>
    <row r="215" spans="1:31" x14ac:dyDescent="0.25">
      <c r="A215" s="30" t="s">
        <v>430</v>
      </c>
      <c r="B215" s="117"/>
      <c r="C215" s="31"/>
      <c r="D215" s="31"/>
      <c r="E215" s="31"/>
      <c r="F215" s="167"/>
      <c r="G215" s="167"/>
      <c r="H215" s="167"/>
      <c r="I215" s="45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31"/>
      <c r="AA215" s="34"/>
      <c r="AD215" s="9" t="e">
        <f t="shared" si="16"/>
        <v>#DIV/0!</v>
      </c>
      <c r="AE215" s="10" t="e">
        <f t="shared" si="18"/>
        <v>#DIV/0!</v>
      </c>
    </row>
    <row r="216" spans="1:31" s="142" customFormat="1" ht="42.75" x14ac:dyDescent="0.25">
      <c r="A216" s="36">
        <f>A214+1</f>
        <v>104</v>
      </c>
      <c r="B216" s="140">
        <v>298746</v>
      </c>
      <c r="C216" s="36" t="s">
        <v>445</v>
      </c>
      <c r="D216" s="36" t="s">
        <v>16</v>
      </c>
      <c r="E216" s="141">
        <v>0</v>
      </c>
      <c r="F216" s="168">
        <v>0</v>
      </c>
      <c r="G216" s="168">
        <v>24000000</v>
      </c>
      <c r="H216" s="168">
        <v>0</v>
      </c>
      <c r="I216" s="40">
        <v>10.53</v>
      </c>
      <c r="J216" s="40">
        <v>0</v>
      </c>
      <c r="K216" s="40">
        <v>0</v>
      </c>
      <c r="L216" s="40">
        <v>4.21</v>
      </c>
      <c r="M216" s="40">
        <v>0</v>
      </c>
      <c r="N216" s="40">
        <v>0</v>
      </c>
      <c r="O216" s="40">
        <v>0</v>
      </c>
      <c r="P216" s="40">
        <v>0</v>
      </c>
      <c r="Q216" s="40">
        <v>0</v>
      </c>
      <c r="R216" s="40">
        <v>0</v>
      </c>
      <c r="S216" s="40">
        <v>0</v>
      </c>
      <c r="T216" s="40">
        <v>0</v>
      </c>
      <c r="U216" s="40">
        <v>0</v>
      </c>
      <c r="V216" s="40">
        <v>0</v>
      </c>
      <c r="W216" s="40">
        <v>0</v>
      </c>
      <c r="X216" s="40"/>
      <c r="Y216" s="40">
        <f t="shared" si="17"/>
        <v>0</v>
      </c>
      <c r="Z216" s="36" t="s">
        <v>82</v>
      </c>
      <c r="AA216" s="36" t="s">
        <v>446</v>
      </c>
      <c r="AD216" s="9">
        <f t="shared" si="16"/>
        <v>0</v>
      </c>
      <c r="AE216" s="10">
        <f t="shared" si="18"/>
        <v>0</v>
      </c>
    </row>
    <row r="217" spans="1:31" x14ac:dyDescent="0.25">
      <c r="A217" s="154" t="s">
        <v>431</v>
      </c>
      <c r="B217" s="155"/>
      <c r="C217" s="52"/>
      <c r="D217" s="52"/>
      <c r="E217" s="52"/>
      <c r="F217" s="173"/>
      <c r="G217" s="173"/>
      <c r="H217" s="173"/>
      <c r="I217" s="54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2"/>
      <c r="AA217" s="56"/>
      <c r="AD217" s="18" t="e">
        <f t="shared" si="16"/>
        <v>#DIV/0!</v>
      </c>
      <c r="AE217" s="19" t="e">
        <f t="shared" si="18"/>
        <v>#DIV/0!</v>
      </c>
    </row>
    <row r="218" spans="1:31" s="151" customFormat="1" ht="43.5" x14ac:dyDescent="0.25">
      <c r="A218" s="149"/>
      <c r="B218" s="150">
        <v>298735</v>
      </c>
      <c r="C218" s="97" t="s">
        <v>641</v>
      </c>
      <c r="D218" s="151" t="s">
        <v>64</v>
      </c>
      <c r="F218" s="172"/>
      <c r="G218" s="174">
        <v>39000000</v>
      </c>
      <c r="H218" s="172"/>
      <c r="I218" s="152"/>
      <c r="J218" s="153"/>
      <c r="K218" s="153"/>
      <c r="L218" s="153"/>
      <c r="M218" s="153"/>
      <c r="N218" s="153"/>
      <c r="O218" s="153"/>
      <c r="P218" s="153"/>
      <c r="Q218" s="153"/>
      <c r="R218" s="153"/>
      <c r="S218" s="153"/>
      <c r="T218" s="153"/>
      <c r="U218" s="153"/>
      <c r="V218" s="153">
        <v>0</v>
      </c>
      <c r="W218" s="153">
        <v>0</v>
      </c>
      <c r="X218" s="153"/>
      <c r="Y218" s="40">
        <f t="shared" si="17"/>
        <v>0</v>
      </c>
      <c r="AC218" s="157"/>
      <c r="AD218" s="158"/>
      <c r="AE218" s="158"/>
    </row>
    <row r="219" spans="1:31" s="142" customFormat="1" ht="71.25" x14ac:dyDescent="0.25">
      <c r="A219" s="159">
        <f>A216+1</f>
        <v>105</v>
      </c>
      <c r="B219" s="160">
        <v>298736</v>
      </c>
      <c r="C219" s="159" t="s">
        <v>447</v>
      </c>
      <c r="D219" s="159" t="s">
        <v>27</v>
      </c>
      <c r="E219" s="156">
        <v>0</v>
      </c>
      <c r="F219" s="174">
        <v>0</v>
      </c>
      <c r="G219" s="174">
        <v>18000000</v>
      </c>
      <c r="H219" s="174">
        <v>0</v>
      </c>
      <c r="I219" s="161">
        <v>60</v>
      </c>
      <c r="J219" s="161">
        <v>0</v>
      </c>
      <c r="K219" s="161">
        <v>0</v>
      </c>
      <c r="L219" s="161">
        <v>24</v>
      </c>
      <c r="M219" s="161">
        <v>0</v>
      </c>
      <c r="N219" s="161">
        <v>0</v>
      </c>
      <c r="O219" s="161">
        <v>0</v>
      </c>
      <c r="P219" s="161">
        <v>0</v>
      </c>
      <c r="Q219" s="161">
        <v>0</v>
      </c>
      <c r="R219" s="161">
        <v>0</v>
      </c>
      <c r="S219" s="161">
        <v>0</v>
      </c>
      <c r="T219" s="161">
        <v>0</v>
      </c>
      <c r="U219" s="161">
        <v>0</v>
      </c>
      <c r="V219" s="161">
        <v>0</v>
      </c>
      <c r="W219" s="161">
        <v>0</v>
      </c>
      <c r="X219" s="161"/>
      <c r="Y219" s="40">
        <f t="shared" si="17"/>
        <v>0</v>
      </c>
      <c r="Z219" s="159" t="s">
        <v>38</v>
      </c>
      <c r="AA219" s="159" t="s">
        <v>39</v>
      </c>
      <c r="AD219" s="162">
        <f t="shared" si="16"/>
        <v>0</v>
      </c>
      <c r="AE219" s="163">
        <f t="shared" si="18"/>
        <v>0</v>
      </c>
    </row>
    <row r="220" spans="1:31" s="142" customFormat="1" ht="57" x14ac:dyDescent="0.25">
      <c r="A220" s="36">
        <f t="shared" ref="A220:A228" si="20">A219+1</f>
        <v>106</v>
      </c>
      <c r="B220" s="140">
        <v>298738</v>
      </c>
      <c r="C220" s="36" t="s">
        <v>448</v>
      </c>
      <c r="D220" s="36" t="s">
        <v>27</v>
      </c>
      <c r="E220" s="141">
        <v>0</v>
      </c>
      <c r="F220" s="168">
        <v>0</v>
      </c>
      <c r="G220" s="168">
        <v>6000000</v>
      </c>
      <c r="H220" s="168">
        <v>0</v>
      </c>
      <c r="I220" s="40">
        <v>40</v>
      </c>
      <c r="J220" s="40">
        <v>0</v>
      </c>
      <c r="K220" s="40">
        <v>0</v>
      </c>
      <c r="L220" s="40">
        <v>16</v>
      </c>
      <c r="M220" s="40">
        <v>0</v>
      </c>
      <c r="N220" s="40">
        <v>0</v>
      </c>
      <c r="O220" s="40">
        <v>0</v>
      </c>
      <c r="P220" s="40">
        <v>0</v>
      </c>
      <c r="Q220" s="40">
        <v>0</v>
      </c>
      <c r="R220" s="40">
        <v>0</v>
      </c>
      <c r="S220" s="40">
        <v>0</v>
      </c>
      <c r="T220" s="40">
        <v>0</v>
      </c>
      <c r="U220" s="40">
        <v>0</v>
      </c>
      <c r="V220" s="40">
        <v>0</v>
      </c>
      <c r="W220" s="40">
        <v>0</v>
      </c>
      <c r="X220" s="40"/>
      <c r="Y220" s="40">
        <f t="shared" ref="Y220:Y236" si="21">M220+N220+O220+P220+Q220+R220+S220+T220+U220+V220+W220+X220</f>
        <v>0</v>
      </c>
      <c r="Z220" s="36" t="s">
        <v>442</v>
      </c>
      <c r="AA220" s="36" t="s">
        <v>119</v>
      </c>
      <c r="AD220" s="9">
        <f t="shared" si="16"/>
        <v>0</v>
      </c>
      <c r="AE220" s="10">
        <f t="shared" si="18"/>
        <v>0</v>
      </c>
    </row>
    <row r="221" spans="1:31" s="142" customFormat="1" ht="71.25" x14ac:dyDescent="0.25">
      <c r="A221" s="36">
        <f t="shared" si="20"/>
        <v>107</v>
      </c>
      <c r="B221" s="140">
        <v>298740</v>
      </c>
      <c r="C221" s="36" t="s">
        <v>449</v>
      </c>
      <c r="D221" s="36" t="s">
        <v>27</v>
      </c>
      <c r="E221" s="141">
        <v>0</v>
      </c>
      <c r="F221" s="168">
        <v>0</v>
      </c>
      <c r="G221" s="168">
        <v>2500000</v>
      </c>
      <c r="H221" s="168">
        <v>0</v>
      </c>
      <c r="I221" s="40">
        <v>60</v>
      </c>
      <c r="J221" s="40">
        <v>0</v>
      </c>
      <c r="K221" s="40">
        <v>0</v>
      </c>
      <c r="L221" s="40">
        <v>24</v>
      </c>
      <c r="M221" s="40">
        <v>0</v>
      </c>
      <c r="N221" s="40">
        <v>0</v>
      </c>
      <c r="O221" s="40">
        <v>0</v>
      </c>
      <c r="P221" s="40">
        <v>0</v>
      </c>
      <c r="Q221" s="40">
        <v>0</v>
      </c>
      <c r="R221" s="40">
        <v>0</v>
      </c>
      <c r="S221" s="40">
        <v>0</v>
      </c>
      <c r="T221" s="40">
        <v>0</v>
      </c>
      <c r="U221" s="40">
        <v>0</v>
      </c>
      <c r="V221" s="40">
        <v>0</v>
      </c>
      <c r="W221" s="40">
        <v>0</v>
      </c>
      <c r="X221" s="40"/>
      <c r="Y221" s="40">
        <f t="shared" si="21"/>
        <v>0</v>
      </c>
      <c r="Z221" s="36" t="s">
        <v>450</v>
      </c>
      <c r="AA221" s="36" t="s">
        <v>244</v>
      </c>
      <c r="AD221" s="9">
        <f t="shared" si="16"/>
        <v>0</v>
      </c>
      <c r="AE221" s="10">
        <f t="shared" si="18"/>
        <v>0</v>
      </c>
    </row>
    <row r="222" spans="1:31" s="142" customFormat="1" ht="71.25" x14ac:dyDescent="0.25">
      <c r="A222" s="36">
        <f t="shared" si="20"/>
        <v>108</v>
      </c>
      <c r="B222" s="140">
        <v>298741</v>
      </c>
      <c r="C222" s="36" t="s">
        <v>451</v>
      </c>
      <c r="D222" s="36" t="s">
        <v>27</v>
      </c>
      <c r="E222" s="141">
        <v>0</v>
      </c>
      <c r="F222" s="168">
        <v>0</v>
      </c>
      <c r="G222" s="168">
        <v>4000000</v>
      </c>
      <c r="H222" s="168">
        <v>0</v>
      </c>
      <c r="I222" s="40">
        <v>20</v>
      </c>
      <c r="J222" s="40">
        <v>0</v>
      </c>
      <c r="K222" s="40">
        <v>0</v>
      </c>
      <c r="L222" s="40">
        <v>8</v>
      </c>
      <c r="M222" s="40">
        <v>0</v>
      </c>
      <c r="N222" s="40">
        <v>0</v>
      </c>
      <c r="O222" s="40">
        <v>0</v>
      </c>
      <c r="P222" s="40">
        <v>0</v>
      </c>
      <c r="Q222" s="40">
        <v>0</v>
      </c>
      <c r="R222" s="40">
        <v>0</v>
      </c>
      <c r="S222" s="40">
        <v>0</v>
      </c>
      <c r="T222" s="40">
        <v>0</v>
      </c>
      <c r="U222" s="40">
        <v>0</v>
      </c>
      <c r="V222" s="40">
        <v>0</v>
      </c>
      <c r="W222" s="40">
        <v>0</v>
      </c>
      <c r="X222" s="40"/>
      <c r="Y222" s="40">
        <f t="shared" si="21"/>
        <v>0</v>
      </c>
      <c r="Z222" s="36" t="s">
        <v>450</v>
      </c>
      <c r="AA222" s="36" t="s">
        <v>244</v>
      </c>
      <c r="AD222" s="9">
        <f t="shared" si="16"/>
        <v>0</v>
      </c>
      <c r="AE222" s="10">
        <f t="shared" si="18"/>
        <v>0</v>
      </c>
    </row>
    <row r="223" spans="1:31" s="142" customFormat="1" ht="71.25" x14ac:dyDescent="0.25">
      <c r="A223" s="36">
        <f t="shared" si="20"/>
        <v>109</v>
      </c>
      <c r="B223" s="140">
        <v>298742</v>
      </c>
      <c r="C223" s="36" t="s">
        <v>452</v>
      </c>
      <c r="D223" s="36" t="s">
        <v>27</v>
      </c>
      <c r="E223" s="141">
        <v>0</v>
      </c>
      <c r="F223" s="168">
        <v>0</v>
      </c>
      <c r="G223" s="168">
        <v>2000000</v>
      </c>
      <c r="H223" s="168">
        <v>0</v>
      </c>
      <c r="I223" s="40">
        <v>60</v>
      </c>
      <c r="J223" s="40">
        <v>0</v>
      </c>
      <c r="K223" s="40">
        <v>0</v>
      </c>
      <c r="L223" s="40">
        <v>24</v>
      </c>
      <c r="M223" s="40">
        <v>0</v>
      </c>
      <c r="N223" s="40">
        <v>0</v>
      </c>
      <c r="O223" s="40">
        <v>0</v>
      </c>
      <c r="P223" s="40">
        <v>0</v>
      </c>
      <c r="Q223" s="40">
        <v>0</v>
      </c>
      <c r="R223" s="40">
        <v>0</v>
      </c>
      <c r="S223" s="40">
        <v>0</v>
      </c>
      <c r="T223" s="40">
        <v>0</v>
      </c>
      <c r="U223" s="40">
        <v>0</v>
      </c>
      <c r="V223" s="40">
        <v>0</v>
      </c>
      <c r="W223" s="40">
        <v>0</v>
      </c>
      <c r="X223" s="40"/>
      <c r="Y223" s="40">
        <f t="shared" si="21"/>
        <v>0</v>
      </c>
      <c r="Z223" s="36" t="s">
        <v>442</v>
      </c>
      <c r="AA223" s="36" t="s">
        <v>398</v>
      </c>
      <c r="AD223" s="9">
        <f t="shared" si="16"/>
        <v>0</v>
      </c>
      <c r="AE223" s="10">
        <f t="shared" si="18"/>
        <v>0</v>
      </c>
    </row>
    <row r="224" spans="1:31" s="142" customFormat="1" ht="71.25" x14ac:dyDescent="0.25">
      <c r="A224" s="36">
        <f t="shared" si="20"/>
        <v>110</v>
      </c>
      <c r="B224" s="140">
        <v>298743</v>
      </c>
      <c r="C224" s="36" t="s">
        <v>453</v>
      </c>
      <c r="D224" s="36" t="s">
        <v>27</v>
      </c>
      <c r="E224" s="141">
        <v>0</v>
      </c>
      <c r="F224" s="168">
        <v>0</v>
      </c>
      <c r="G224" s="168">
        <v>2000000</v>
      </c>
      <c r="H224" s="168">
        <v>0</v>
      </c>
      <c r="I224" s="40">
        <v>20</v>
      </c>
      <c r="J224" s="40">
        <v>0</v>
      </c>
      <c r="K224" s="40">
        <v>0</v>
      </c>
      <c r="L224" s="40">
        <v>8</v>
      </c>
      <c r="M224" s="40">
        <v>0</v>
      </c>
      <c r="N224" s="40">
        <v>0</v>
      </c>
      <c r="O224" s="40">
        <v>0</v>
      </c>
      <c r="P224" s="40">
        <v>0</v>
      </c>
      <c r="Q224" s="40">
        <v>0</v>
      </c>
      <c r="R224" s="40">
        <v>0</v>
      </c>
      <c r="S224" s="40">
        <v>0</v>
      </c>
      <c r="T224" s="40">
        <v>0</v>
      </c>
      <c r="U224" s="40">
        <v>0</v>
      </c>
      <c r="V224" s="40">
        <v>0</v>
      </c>
      <c r="W224" s="40">
        <v>0</v>
      </c>
      <c r="X224" s="40"/>
      <c r="Y224" s="40">
        <f t="shared" si="21"/>
        <v>0</v>
      </c>
      <c r="Z224" s="36" t="s">
        <v>442</v>
      </c>
      <c r="AA224" s="36" t="s">
        <v>376</v>
      </c>
      <c r="AD224" s="9">
        <f t="shared" si="16"/>
        <v>0</v>
      </c>
      <c r="AE224" s="10">
        <f t="shared" si="18"/>
        <v>0</v>
      </c>
    </row>
    <row r="225" spans="1:31" s="142" customFormat="1" ht="71.25" x14ac:dyDescent="0.25">
      <c r="A225" s="36">
        <f t="shared" si="20"/>
        <v>111</v>
      </c>
      <c r="B225" s="145">
        <v>298745</v>
      </c>
      <c r="C225" s="146" t="s">
        <v>454</v>
      </c>
      <c r="D225" s="146" t="s">
        <v>27</v>
      </c>
      <c r="E225" s="141">
        <v>0</v>
      </c>
      <c r="F225" s="168">
        <v>0</v>
      </c>
      <c r="G225" s="168">
        <v>2000000</v>
      </c>
      <c r="H225" s="168">
        <v>0</v>
      </c>
      <c r="I225" s="40">
        <v>40</v>
      </c>
      <c r="J225" s="40">
        <v>0</v>
      </c>
      <c r="K225" s="40">
        <v>0</v>
      </c>
      <c r="L225" s="40">
        <v>16</v>
      </c>
      <c r="M225" s="40">
        <v>0</v>
      </c>
      <c r="N225" s="40">
        <v>0</v>
      </c>
      <c r="O225" s="40">
        <v>0</v>
      </c>
      <c r="P225" s="40">
        <v>0</v>
      </c>
      <c r="Q225" s="40">
        <v>0</v>
      </c>
      <c r="R225" s="40">
        <v>0</v>
      </c>
      <c r="S225" s="40">
        <v>0</v>
      </c>
      <c r="T225" s="40">
        <v>0</v>
      </c>
      <c r="U225" s="40">
        <v>0</v>
      </c>
      <c r="V225" s="40">
        <v>0</v>
      </c>
      <c r="W225" s="40">
        <v>0</v>
      </c>
      <c r="X225" s="40"/>
      <c r="Y225" s="40">
        <f t="shared" si="21"/>
        <v>0</v>
      </c>
      <c r="Z225" s="36" t="s">
        <v>455</v>
      </c>
      <c r="AA225" s="36" t="s">
        <v>456</v>
      </c>
      <c r="AD225" s="9">
        <f t="shared" si="16"/>
        <v>0</v>
      </c>
      <c r="AE225" s="10">
        <f t="shared" si="18"/>
        <v>0</v>
      </c>
    </row>
    <row r="226" spans="1:31" s="142" customFormat="1" ht="42.75" x14ac:dyDescent="0.25">
      <c r="A226" s="36">
        <f t="shared" si="20"/>
        <v>112</v>
      </c>
      <c r="B226" s="145">
        <v>298749</v>
      </c>
      <c r="C226" s="146" t="s">
        <v>457</v>
      </c>
      <c r="D226" s="146" t="s">
        <v>27</v>
      </c>
      <c r="E226" s="141">
        <v>0</v>
      </c>
      <c r="F226" s="168">
        <v>0</v>
      </c>
      <c r="G226" s="168">
        <v>48000000.140000001</v>
      </c>
      <c r="H226" s="168">
        <v>0</v>
      </c>
      <c r="I226" s="40">
        <v>350</v>
      </c>
      <c r="J226" s="40">
        <v>0</v>
      </c>
      <c r="K226" s="40">
        <v>0</v>
      </c>
      <c r="L226" s="40">
        <v>58.99</v>
      </c>
      <c r="M226" s="40">
        <v>0</v>
      </c>
      <c r="N226" s="40">
        <v>0</v>
      </c>
      <c r="O226" s="40">
        <v>0</v>
      </c>
      <c r="P226" s="40">
        <v>0</v>
      </c>
      <c r="Q226" s="40">
        <v>0</v>
      </c>
      <c r="R226" s="40">
        <v>0</v>
      </c>
      <c r="S226" s="40">
        <v>0</v>
      </c>
      <c r="T226" s="40">
        <v>0</v>
      </c>
      <c r="U226" s="40">
        <v>0</v>
      </c>
      <c r="V226" s="40">
        <v>0</v>
      </c>
      <c r="W226" s="40">
        <v>0</v>
      </c>
      <c r="X226" s="40"/>
      <c r="Y226" s="40">
        <f t="shared" si="21"/>
        <v>0</v>
      </c>
      <c r="Z226" s="36" t="s">
        <v>458</v>
      </c>
      <c r="AA226" s="36" t="s">
        <v>20</v>
      </c>
      <c r="AD226" s="9">
        <f t="shared" si="16"/>
        <v>0</v>
      </c>
      <c r="AE226" s="10">
        <f t="shared" si="18"/>
        <v>0</v>
      </c>
    </row>
    <row r="227" spans="1:31" s="142" customFormat="1" ht="71.25" x14ac:dyDescent="0.25">
      <c r="A227" s="36">
        <f t="shared" si="20"/>
        <v>113</v>
      </c>
      <c r="B227" s="145">
        <v>298752</v>
      </c>
      <c r="C227" s="146" t="s">
        <v>459</v>
      </c>
      <c r="D227" s="146" t="s">
        <v>27</v>
      </c>
      <c r="E227" s="141">
        <v>0</v>
      </c>
      <c r="F227" s="168">
        <v>0</v>
      </c>
      <c r="G227" s="168">
        <v>0</v>
      </c>
      <c r="H227" s="168">
        <v>0</v>
      </c>
      <c r="I227" s="40">
        <v>150</v>
      </c>
      <c r="J227" s="40">
        <v>0</v>
      </c>
      <c r="K227" s="40">
        <v>0</v>
      </c>
      <c r="L227" s="40">
        <v>60</v>
      </c>
      <c r="M227" s="40">
        <v>0</v>
      </c>
      <c r="N227" s="40">
        <v>0</v>
      </c>
      <c r="O227" s="40">
        <v>0</v>
      </c>
      <c r="P227" s="40">
        <v>0</v>
      </c>
      <c r="Q227" s="40">
        <v>0</v>
      </c>
      <c r="R227" s="40">
        <v>0</v>
      </c>
      <c r="S227" s="40">
        <v>0</v>
      </c>
      <c r="T227" s="40">
        <v>0</v>
      </c>
      <c r="U227" s="40">
        <v>0</v>
      </c>
      <c r="V227" s="40">
        <v>0</v>
      </c>
      <c r="W227" s="40">
        <v>0</v>
      </c>
      <c r="X227" s="40"/>
      <c r="Y227" s="40">
        <f t="shared" si="21"/>
        <v>0</v>
      </c>
      <c r="Z227" s="36" t="s">
        <v>197</v>
      </c>
      <c r="AA227" s="36" t="s">
        <v>460</v>
      </c>
      <c r="AD227" s="9">
        <f t="shared" si="16"/>
        <v>0</v>
      </c>
      <c r="AE227" s="10" t="e">
        <f t="shared" si="18"/>
        <v>#DIV/0!</v>
      </c>
    </row>
    <row r="228" spans="1:31" s="142" customFormat="1" ht="57" x14ac:dyDescent="0.25">
      <c r="A228" s="36">
        <f t="shared" si="20"/>
        <v>114</v>
      </c>
      <c r="B228" s="145">
        <v>298754</v>
      </c>
      <c r="C228" s="146" t="s">
        <v>461</v>
      </c>
      <c r="D228" s="146" t="s">
        <v>27</v>
      </c>
      <c r="E228" s="141">
        <v>0</v>
      </c>
      <c r="F228" s="168">
        <v>0</v>
      </c>
      <c r="G228" s="168">
        <v>0</v>
      </c>
      <c r="H228" s="168">
        <v>0</v>
      </c>
      <c r="I228" s="40">
        <v>180</v>
      </c>
      <c r="J228" s="40">
        <v>0</v>
      </c>
      <c r="K228" s="40">
        <v>0</v>
      </c>
      <c r="L228" s="40">
        <v>72</v>
      </c>
      <c r="M228" s="40">
        <v>0</v>
      </c>
      <c r="N228" s="40">
        <v>0</v>
      </c>
      <c r="O228" s="40">
        <v>0</v>
      </c>
      <c r="P228" s="40">
        <v>0</v>
      </c>
      <c r="Q228" s="40">
        <v>0</v>
      </c>
      <c r="R228" s="40">
        <v>0</v>
      </c>
      <c r="S228" s="40">
        <v>0</v>
      </c>
      <c r="T228" s="40">
        <v>0</v>
      </c>
      <c r="U228" s="40">
        <v>0</v>
      </c>
      <c r="V228" s="40">
        <v>0</v>
      </c>
      <c r="W228" s="40">
        <v>0</v>
      </c>
      <c r="X228" s="40"/>
      <c r="Y228" s="40">
        <f t="shared" si="21"/>
        <v>0</v>
      </c>
      <c r="Z228" s="36" t="s">
        <v>237</v>
      </c>
      <c r="AA228" s="36" t="s">
        <v>240</v>
      </c>
      <c r="AD228" s="9">
        <f t="shared" si="16"/>
        <v>0</v>
      </c>
      <c r="AE228" s="10" t="e">
        <f t="shared" si="18"/>
        <v>#DIV/0!</v>
      </c>
    </row>
    <row r="229" spans="1:31" s="142" customFormat="1" ht="57" x14ac:dyDescent="0.25">
      <c r="A229" s="36"/>
      <c r="B229" s="140">
        <v>299493</v>
      </c>
      <c r="C229" s="36" t="s">
        <v>642</v>
      </c>
      <c r="D229" s="36" t="s">
        <v>27</v>
      </c>
      <c r="E229" s="141"/>
      <c r="F229" s="168"/>
      <c r="G229" s="168">
        <v>26000000</v>
      </c>
      <c r="H229" s="168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>
        <v>0</v>
      </c>
      <c r="W229" s="40">
        <v>0</v>
      </c>
      <c r="X229" s="40"/>
      <c r="Y229" s="40">
        <f t="shared" si="21"/>
        <v>0</v>
      </c>
      <c r="Z229" s="36"/>
      <c r="AA229" s="36"/>
      <c r="AD229" s="9"/>
      <c r="AE229" s="10"/>
    </row>
    <row r="230" spans="1:31" x14ac:dyDescent="0.25">
      <c r="A230" s="30" t="s">
        <v>432</v>
      </c>
      <c r="B230" s="117"/>
      <c r="C230" s="31"/>
      <c r="D230" s="31"/>
      <c r="E230" s="31"/>
      <c r="F230" s="167"/>
      <c r="G230" s="167"/>
      <c r="H230" s="167"/>
      <c r="I230" s="45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31"/>
      <c r="AA230" s="34"/>
      <c r="AD230" s="9" t="e">
        <f t="shared" si="16"/>
        <v>#DIV/0!</v>
      </c>
      <c r="AE230" s="10" t="e">
        <f t="shared" si="18"/>
        <v>#DIV/0!</v>
      </c>
    </row>
    <row r="231" spans="1:31" s="142" customFormat="1" ht="57" x14ac:dyDescent="0.25">
      <c r="A231" s="36">
        <f>A228+1</f>
        <v>115</v>
      </c>
      <c r="B231" s="140">
        <v>298753</v>
      </c>
      <c r="C231" s="36" t="s">
        <v>462</v>
      </c>
      <c r="D231" s="36" t="s">
        <v>27</v>
      </c>
      <c r="E231" s="141">
        <v>0</v>
      </c>
      <c r="F231" s="168">
        <v>0</v>
      </c>
      <c r="G231" s="168">
        <v>3000000</v>
      </c>
      <c r="H231" s="168">
        <v>0</v>
      </c>
      <c r="I231" s="40">
        <v>300</v>
      </c>
      <c r="J231" s="40">
        <v>0</v>
      </c>
      <c r="K231" s="40">
        <v>0</v>
      </c>
      <c r="L231" s="40">
        <v>120</v>
      </c>
      <c r="M231" s="40">
        <v>0</v>
      </c>
      <c r="N231" s="40">
        <v>0</v>
      </c>
      <c r="O231" s="40">
        <v>0</v>
      </c>
      <c r="P231" s="40">
        <v>0</v>
      </c>
      <c r="Q231" s="40">
        <v>0</v>
      </c>
      <c r="R231" s="40">
        <v>0</v>
      </c>
      <c r="S231" s="40">
        <v>0</v>
      </c>
      <c r="T231" s="40">
        <v>0</v>
      </c>
      <c r="U231" s="40">
        <v>0</v>
      </c>
      <c r="V231" s="40">
        <v>0</v>
      </c>
      <c r="W231" s="40">
        <v>0</v>
      </c>
      <c r="X231" s="40"/>
      <c r="Y231" s="40">
        <f t="shared" si="21"/>
        <v>0</v>
      </c>
      <c r="Z231" s="36" t="s">
        <v>36</v>
      </c>
      <c r="AA231" s="36" t="s">
        <v>463</v>
      </c>
      <c r="AD231" s="9">
        <f t="shared" si="16"/>
        <v>0</v>
      </c>
      <c r="AE231" s="10">
        <f t="shared" si="18"/>
        <v>0</v>
      </c>
    </row>
    <row r="232" spans="1:31" s="142" customFormat="1" ht="42.75" x14ac:dyDescent="0.25">
      <c r="A232" s="36">
        <f>A231+1</f>
        <v>116</v>
      </c>
      <c r="B232" s="140">
        <v>298755</v>
      </c>
      <c r="C232" s="36" t="s">
        <v>464</v>
      </c>
      <c r="D232" s="36" t="s">
        <v>27</v>
      </c>
      <c r="E232" s="141">
        <v>0</v>
      </c>
      <c r="F232" s="168">
        <v>0</v>
      </c>
      <c r="G232" s="168">
        <v>3000000</v>
      </c>
      <c r="H232" s="168">
        <v>0</v>
      </c>
      <c r="I232" s="40">
        <v>300</v>
      </c>
      <c r="J232" s="40">
        <v>0</v>
      </c>
      <c r="K232" s="40">
        <v>0</v>
      </c>
      <c r="L232" s="40">
        <v>120</v>
      </c>
      <c r="M232" s="40">
        <v>0</v>
      </c>
      <c r="N232" s="40">
        <v>0</v>
      </c>
      <c r="O232" s="40">
        <v>0</v>
      </c>
      <c r="P232" s="40">
        <v>0</v>
      </c>
      <c r="Q232" s="40">
        <v>0</v>
      </c>
      <c r="R232" s="40">
        <v>0</v>
      </c>
      <c r="S232" s="40">
        <v>0</v>
      </c>
      <c r="T232" s="40">
        <v>0</v>
      </c>
      <c r="U232" s="40">
        <v>0</v>
      </c>
      <c r="V232" s="40">
        <v>0</v>
      </c>
      <c r="W232" s="40">
        <v>0</v>
      </c>
      <c r="X232" s="40"/>
      <c r="Y232" s="40">
        <f t="shared" si="21"/>
        <v>0</v>
      </c>
      <c r="Z232" s="36" t="s">
        <v>20</v>
      </c>
      <c r="AA232" s="36" t="s">
        <v>465</v>
      </c>
      <c r="AD232" s="9">
        <f t="shared" si="16"/>
        <v>0</v>
      </c>
      <c r="AE232" s="10">
        <f t="shared" si="18"/>
        <v>0</v>
      </c>
    </row>
    <row r="233" spans="1:31" s="142" customFormat="1" ht="57" x14ac:dyDescent="0.25">
      <c r="A233" s="49"/>
      <c r="B233" s="140">
        <v>301034</v>
      </c>
      <c r="C233" s="36" t="s">
        <v>643</v>
      </c>
      <c r="D233" s="36" t="s">
        <v>27</v>
      </c>
      <c r="E233" s="141"/>
      <c r="F233" s="168"/>
      <c r="G233" s="168">
        <v>5000000</v>
      </c>
      <c r="H233" s="168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>
        <v>0</v>
      </c>
      <c r="W233" s="40">
        <v>0</v>
      </c>
      <c r="X233" s="40"/>
      <c r="Y233" s="40">
        <f t="shared" si="21"/>
        <v>0</v>
      </c>
      <c r="Z233" s="36"/>
      <c r="AA233" s="36"/>
      <c r="AD233" s="18"/>
      <c r="AE233" s="19"/>
    </row>
    <row r="234" spans="1:31" s="142" customFormat="1" ht="57" x14ac:dyDescent="0.25">
      <c r="A234" s="49"/>
      <c r="B234" s="140">
        <v>301034</v>
      </c>
      <c r="C234" s="36" t="s">
        <v>643</v>
      </c>
      <c r="D234" s="36" t="s">
        <v>64</v>
      </c>
      <c r="E234" s="141"/>
      <c r="F234" s="168"/>
      <c r="G234" s="168"/>
      <c r="H234" s="168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>
        <v>0</v>
      </c>
      <c r="W234" s="40">
        <v>0</v>
      </c>
      <c r="X234" s="40"/>
      <c r="Y234" s="40">
        <f t="shared" si="21"/>
        <v>0</v>
      </c>
      <c r="Z234" s="36"/>
      <c r="AA234" s="36"/>
      <c r="AD234" s="18"/>
      <c r="AE234" s="19"/>
    </row>
    <row r="235" spans="1:31" s="142" customFormat="1" ht="71.25" x14ac:dyDescent="0.25">
      <c r="A235" s="49"/>
      <c r="B235" s="140">
        <v>257566</v>
      </c>
      <c r="C235" s="36" t="s">
        <v>644</v>
      </c>
      <c r="D235" s="36" t="s">
        <v>64</v>
      </c>
      <c r="E235" s="141"/>
      <c r="F235" s="168"/>
      <c r="G235" s="168">
        <v>500000</v>
      </c>
      <c r="H235" s="168">
        <v>0</v>
      </c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>
        <v>0</v>
      </c>
      <c r="W235" s="40">
        <v>0</v>
      </c>
      <c r="X235" s="40"/>
      <c r="Y235" s="40">
        <f t="shared" si="21"/>
        <v>0</v>
      </c>
      <c r="Z235" s="36"/>
      <c r="AA235" s="36"/>
      <c r="AD235" s="18"/>
      <c r="AE235" s="19"/>
    </row>
    <row r="236" spans="1:31" s="142" customFormat="1" ht="85.5" x14ac:dyDescent="0.25">
      <c r="A236" s="49">
        <v>117</v>
      </c>
      <c r="B236" s="140">
        <v>301547</v>
      </c>
      <c r="C236" s="36" t="s">
        <v>540</v>
      </c>
      <c r="D236" s="36" t="s">
        <v>27</v>
      </c>
      <c r="E236" s="141"/>
      <c r="F236" s="168">
        <v>0</v>
      </c>
      <c r="G236" s="168">
        <v>1500000</v>
      </c>
      <c r="H236" s="168">
        <v>0</v>
      </c>
      <c r="I236" s="40">
        <v>0</v>
      </c>
      <c r="J236" s="40">
        <v>0</v>
      </c>
      <c r="K236" s="40">
        <v>0</v>
      </c>
      <c r="L236" s="40">
        <v>0</v>
      </c>
      <c r="M236" s="40"/>
      <c r="N236" s="40"/>
      <c r="O236" s="40"/>
      <c r="P236" s="40"/>
      <c r="Q236" s="40"/>
      <c r="R236" s="40"/>
      <c r="S236" s="40"/>
      <c r="T236" s="40"/>
      <c r="U236" s="40">
        <v>0</v>
      </c>
      <c r="V236" s="40">
        <v>0</v>
      </c>
      <c r="W236" s="40">
        <v>0</v>
      </c>
      <c r="X236" s="40"/>
      <c r="Y236" s="40">
        <f t="shared" si="21"/>
        <v>0</v>
      </c>
      <c r="Z236" s="36" t="s">
        <v>33</v>
      </c>
      <c r="AA236" s="36" t="s">
        <v>33</v>
      </c>
      <c r="AD236" s="18"/>
      <c r="AE236" s="19">
        <f t="shared" si="18"/>
        <v>0</v>
      </c>
    </row>
    <row r="237" spans="1:31" x14ac:dyDescent="0.25">
      <c r="A237" s="30" t="s">
        <v>690</v>
      </c>
      <c r="B237" s="117"/>
      <c r="C237" s="31"/>
      <c r="D237" s="31"/>
      <c r="E237" s="31"/>
      <c r="F237" s="167"/>
      <c r="G237" s="167"/>
      <c r="H237" s="167"/>
      <c r="I237" s="31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1"/>
      <c r="AA237" s="34"/>
      <c r="AD237" s="138"/>
      <c r="AE237" s="139"/>
    </row>
    <row r="238" spans="1:31" s="142" customFormat="1" ht="42.75" x14ac:dyDescent="0.25">
      <c r="A238" s="49"/>
      <c r="B238" s="145">
        <v>303088</v>
      </c>
      <c r="C238" s="146" t="s">
        <v>691</v>
      </c>
      <c r="D238" s="36" t="s">
        <v>27</v>
      </c>
      <c r="E238" s="141"/>
      <c r="F238" s="168">
        <v>0</v>
      </c>
      <c r="G238" s="168">
        <v>18000000</v>
      </c>
      <c r="H238" s="168">
        <v>0</v>
      </c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146"/>
      <c r="AA238" s="148"/>
      <c r="AD238" s="18"/>
      <c r="AE238" s="19"/>
    </row>
    <row r="239" spans="1:31" s="142" customFormat="1" ht="57" x14ac:dyDescent="0.25">
      <c r="A239" s="49"/>
      <c r="B239" s="145">
        <v>303089</v>
      </c>
      <c r="C239" s="146" t="s">
        <v>692</v>
      </c>
      <c r="D239" s="36" t="s">
        <v>27</v>
      </c>
      <c r="E239" s="141"/>
      <c r="F239" s="168">
        <v>0</v>
      </c>
      <c r="G239" s="168">
        <v>20000000</v>
      </c>
      <c r="H239" s="168">
        <v>0</v>
      </c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146"/>
      <c r="AA239" s="148"/>
      <c r="AD239" s="18"/>
      <c r="AE239" s="19"/>
    </row>
    <row r="240" spans="1:31" s="142" customFormat="1" ht="57" x14ac:dyDescent="0.25">
      <c r="A240" s="49"/>
      <c r="B240" s="145">
        <v>303091</v>
      </c>
      <c r="C240" s="146" t="s">
        <v>692</v>
      </c>
      <c r="D240" s="36" t="s">
        <v>27</v>
      </c>
      <c r="E240" s="141"/>
      <c r="F240" s="168">
        <v>0</v>
      </c>
      <c r="G240" s="168">
        <v>20000000</v>
      </c>
      <c r="H240" s="168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146"/>
      <c r="AA240" s="148"/>
      <c r="AD240" s="18"/>
      <c r="AE240" s="19"/>
    </row>
    <row r="241" spans="1:31" s="142" customFormat="1" ht="42.75" x14ac:dyDescent="0.25">
      <c r="A241" s="49"/>
      <c r="B241" s="145">
        <v>303094</v>
      </c>
      <c r="C241" s="146" t="s">
        <v>693</v>
      </c>
      <c r="D241" s="36" t="s">
        <v>27</v>
      </c>
      <c r="E241" s="141"/>
      <c r="F241" s="168">
        <v>0</v>
      </c>
      <c r="G241" s="168">
        <v>15000000</v>
      </c>
      <c r="H241" s="168">
        <v>0</v>
      </c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146"/>
      <c r="AA241" s="148"/>
      <c r="AD241" s="18"/>
      <c r="AE241" s="19"/>
    </row>
    <row r="242" spans="1:31" s="142" customFormat="1" ht="57" x14ac:dyDescent="0.25">
      <c r="A242" s="49"/>
      <c r="B242" s="145">
        <v>303247</v>
      </c>
      <c r="C242" s="146" t="s">
        <v>694</v>
      </c>
      <c r="D242" s="36" t="s">
        <v>27</v>
      </c>
      <c r="E242" s="141"/>
      <c r="F242" s="168">
        <v>0</v>
      </c>
      <c r="G242" s="168">
        <v>15000000</v>
      </c>
      <c r="H242" s="168">
        <v>0</v>
      </c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146"/>
      <c r="AA242" s="148"/>
      <c r="AD242" s="18"/>
      <c r="AE242" s="19"/>
    </row>
    <row r="243" spans="1:31" s="142" customFormat="1" ht="42.75" x14ac:dyDescent="0.25">
      <c r="A243" s="49"/>
      <c r="B243" s="145">
        <v>303248</v>
      </c>
      <c r="C243" s="146" t="s">
        <v>695</v>
      </c>
      <c r="D243" s="36" t="s">
        <v>27</v>
      </c>
      <c r="E243" s="141"/>
      <c r="F243" s="168">
        <v>0</v>
      </c>
      <c r="G243" s="168">
        <v>15000000</v>
      </c>
      <c r="H243" s="168">
        <v>0</v>
      </c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146"/>
      <c r="AA243" s="148"/>
      <c r="AD243" s="18"/>
      <c r="AE243" s="19"/>
    </row>
    <row r="244" spans="1:31" s="142" customFormat="1" ht="57" x14ac:dyDescent="0.25">
      <c r="A244" s="49"/>
      <c r="B244" s="145">
        <v>303549</v>
      </c>
      <c r="C244" s="146" t="s">
        <v>696</v>
      </c>
      <c r="D244" s="36" t="s">
        <v>27</v>
      </c>
      <c r="E244" s="141"/>
      <c r="F244" s="168">
        <v>0</v>
      </c>
      <c r="G244" s="168">
        <v>10000000</v>
      </c>
      <c r="H244" s="168">
        <v>0</v>
      </c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146"/>
      <c r="AA244" s="148"/>
      <c r="AD244" s="18"/>
      <c r="AE244" s="19"/>
    </row>
    <row r="245" spans="1:31" s="142" customFormat="1" ht="42.75" x14ac:dyDescent="0.25">
      <c r="A245" s="49"/>
      <c r="B245" s="145">
        <v>303551</v>
      </c>
      <c r="C245" s="146" t="s">
        <v>697</v>
      </c>
      <c r="D245" s="36" t="s">
        <v>27</v>
      </c>
      <c r="E245" s="141"/>
      <c r="F245" s="168">
        <v>0</v>
      </c>
      <c r="G245" s="168">
        <v>20000000</v>
      </c>
      <c r="H245" s="168">
        <v>0</v>
      </c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146"/>
      <c r="AA245" s="148"/>
      <c r="AD245" s="18"/>
      <c r="AE245" s="19"/>
    </row>
    <row r="246" spans="1:31" s="142" customFormat="1" ht="42.75" x14ac:dyDescent="0.25">
      <c r="A246" s="49"/>
      <c r="B246" s="145">
        <v>303552</v>
      </c>
      <c r="C246" s="146" t="s">
        <v>698</v>
      </c>
      <c r="D246" s="36" t="s">
        <v>27</v>
      </c>
      <c r="E246" s="141"/>
      <c r="F246" s="168">
        <v>0</v>
      </c>
      <c r="G246" s="168">
        <v>10000000</v>
      </c>
      <c r="H246" s="168">
        <v>0</v>
      </c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146"/>
      <c r="AA246" s="148"/>
      <c r="AD246" s="18"/>
      <c r="AE246" s="19"/>
    </row>
    <row r="247" spans="1:31" s="142" customFormat="1" ht="42.75" x14ac:dyDescent="0.25">
      <c r="A247" s="49"/>
      <c r="B247" s="145">
        <v>303665</v>
      </c>
      <c r="C247" s="146" t="s">
        <v>699</v>
      </c>
      <c r="D247" s="36" t="s">
        <v>27</v>
      </c>
      <c r="E247" s="141"/>
      <c r="F247" s="168">
        <v>0</v>
      </c>
      <c r="G247" s="168">
        <v>15000000</v>
      </c>
      <c r="H247" s="168">
        <v>0</v>
      </c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146"/>
      <c r="AA247" s="148"/>
      <c r="AD247" s="18"/>
      <c r="AE247" s="19"/>
    </row>
    <row r="248" spans="1:31" s="142" customFormat="1" ht="42.75" x14ac:dyDescent="0.25">
      <c r="A248" s="49"/>
      <c r="B248" s="145">
        <v>303677</v>
      </c>
      <c r="C248" s="146" t="s">
        <v>700</v>
      </c>
      <c r="D248" s="36" t="s">
        <v>27</v>
      </c>
      <c r="E248" s="141"/>
      <c r="F248" s="168">
        <v>0</v>
      </c>
      <c r="G248" s="168">
        <v>20000000</v>
      </c>
      <c r="H248" s="168">
        <v>0</v>
      </c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146"/>
      <c r="AA248" s="148"/>
      <c r="AD248" s="18"/>
      <c r="AE248" s="19"/>
    </row>
    <row r="249" spans="1:31" s="22" customFormat="1" ht="15.75" thickBot="1" x14ac:dyDescent="0.3">
      <c r="A249" s="30" t="s">
        <v>179</v>
      </c>
      <c r="B249" s="133"/>
      <c r="C249" s="70"/>
      <c r="D249" s="70"/>
      <c r="E249" s="72">
        <f>SUM(E8:E232)</f>
        <v>2085927522.092</v>
      </c>
      <c r="F249" s="175">
        <f>SUM(F8:F236)</f>
        <v>1799714085</v>
      </c>
      <c r="G249" s="175">
        <f>SUM(G8:G248)</f>
        <v>2378924135.1399999</v>
      </c>
      <c r="H249" s="175">
        <f>SUM(H8:H248)</f>
        <v>1584288479.0299997</v>
      </c>
      <c r="I249" s="73">
        <f>SUM(I8:I211)</f>
        <v>4886.4499999999989</v>
      </c>
      <c r="J249" s="74">
        <f>SUM(J8:J211)</f>
        <v>1271.7899999999993</v>
      </c>
      <c r="K249" s="74">
        <f>SUM(K8:K211)</f>
        <v>1318.8499999999997</v>
      </c>
      <c r="L249" s="74">
        <f>SUM(L8:L211)</f>
        <v>2188.1199999999994</v>
      </c>
      <c r="M249" s="74">
        <f>SUM(M8:M232)</f>
        <v>598.96999999999991</v>
      </c>
      <c r="N249" s="74">
        <f>SUM(N8:N232)</f>
        <v>0</v>
      </c>
      <c r="O249" s="74">
        <f>SUM(O8:O232)</f>
        <v>35.68</v>
      </c>
      <c r="P249" s="74">
        <f>SUM(P8:P232)</f>
        <v>6.8199999999999985</v>
      </c>
      <c r="Q249" s="74">
        <f>SUM(Q8:Q211)</f>
        <v>461</v>
      </c>
      <c r="R249" s="74">
        <f>SUM(R8:R211)</f>
        <v>2.38</v>
      </c>
      <c r="S249" s="74">
        <f>SUM(S8:S211)</f>
        <v>3.09</v>
      </c>
      <c r="T249" s="74">
        <f>SUM(T8:T232)</f>
        <v>1.6</v>
      </c>
      <c r="U249" s="74">
        <f>SUM(U8:U211)</f>
        <v>5.9700000000000006</v>
      </c>
      <c r="V249" s="74">
        <f>SUM(V8:V211)</f>
        <v>0</v>
      </c>
      <c r="W249" s="74">
        <f>SUM(W8:W211)</f>
        <v>7.44</v>
      </c>
      <c r="X249" s="74">
        <f>SUM(X8:X211)</f>
        <v>0</v>
      </c>
      <c r="Y249" s="164">
        <f>M249+N249+O249+P249+Q249+R249+S249+T249+U249+V249+W249+X249</f>
        <v>1122.9499999999998</v>
      </c>
      <c r="Z249" s="70"/>
      <c r="AA249" s="76"/>
      <c r="AD249" s="20">
        <f t="shared" si="16"/>
        <v>0.51320311500283355</v>
      </c>
      <c r="AE249" s="21">
        <f t="shared" si="18"/>
        <v>0.66596847525646896</v>
      </c>
    </row>
    <row r="250" spans="1:31" x14ac:dyDescent="0.25">
      <c r="F250" s="176"/>
      <c r="G250" s="176"/>
      <c r="H250" s="176"/>
    </row>
    <row r="251" spans="1:31" x14ac:dyDescent="0.25">
      <c r="G251" s="176"/>
      <c r="H251" s="176"/>
    </row>
    <row r="254" spans="1:31" x14ac:dyDescent="0.25">
      <c r="H254" s="176"/>
    </row>
  </sheetData>
  <mergeCells count="8">
    <mergeCell ref="Z5:AA5"/>
    <mergeCell ref="A5:A6"/>
    <mergeCell ref="B5:B6"/>
    <mergeCell ref="C5:C6"/>
    <mergeCell ref="D5:D6"/>
    <mergeCell ref="E5:H5"/>
    <mergeCell ref="I5:L5"/>
    <mergeCell ref="M5:Y5"/>
  </mergeCells>
  <pageMargins left="0.70866141732283472" right="0.70866141732283472" top="0.74803149606299213" bottom="0.74803149606299213" header="0.31496062992125984" footer="0.31496062992125984"/>
  <pageSetup paperSize="256" scale="33" fitToHeight="0" orientation="landscape" r:id="rId1"/>
  <headerFooter>
    <oddFooter>&amp;LMetas Acumuladas al 30/06/2022&amp;C&amp;D&amp;R&amp;F</oddFooter>
  </headerFooter>
  <rowBreaks count="2" manualBreakCount="2">
    <brk id="96" min="1" max="30" man="1"/>
    <brk id="167" min="1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B122"/>
  <sheetViews>
    <sheetView zoomScale="90" zoomScaleNormal="90" workbookViewId="0">
      <pane ySplit="6" topLeftCell="A100" activePane="bottomLeft" state="frozen"/>
      <selection pane="bottomLeft" activeCell="C139" sqref="C139"/>
    </sheetView>
  </sheetViews>
  <sheetFormatPr baseColWidth="10" defaultRowHeight="15" x14ac:dyDescent="0.25"/>
  <cols>
    <col min="1" max="1" width="8.140625" style="23" customWidth="1"/>
    <col min="2" max="2" width="9.7109375" style="115" customWidth="1"/>
    <col min="3" max="3" width="43" style="23" customWidth="1"/>
    <col min="4" max="4" width="16.7109375" style="23" customWidth="1"/>
    <col min="5" max="5" width="26.85546875" style="23" hidden="1" customWidth="1"/>
    <col min="6" max="7" width="25.85546875" style="23" customWidth="1"/>
    <col min="8" max="8" width="22.7109375" style="23" customWidth="1"/>
    <col min="9" max="9" width="14.7109375" style="25" customWidth="1"/>
    <col min="10" max="11" width="14.7109375" style="26" customWidth="1"/>
    <col min="12" max="22" width="14.7109375" style="26" hidden="1" customWidth="1"/>
    <col min="23" max="25" width="14.7109375" style="26" customWidth="1"/>
    <col min="26" max="27" width="35.7109375" style="23" customWidth="1"/>
    <col min="28" max="28" width="11.42578125" style="27" hidden="1" customWidth="1"/>
    <col min="29" max="16384" width="11.42578125" style="23"/>
  </cols>
  <sheetData>
    <row r="1" spans="1:28" x14ac:dyDescent="0.25">
      <c r="A1" s="22" t="s">
        <v>0</v>
      </c>
      <c r="Q1" s="116"/>
    </row>
    <row r="2" spans="1:28" x14ac:dyDescent="0.25">
      <c r="A2" s="22" t="s">
        <v>195</v>
      </c>
    </row>
    <row r="3" spans="1:28" x14ac:dyDescent="0.25">
      <c r="A3" s="22" t="s">
        <v>1</v>
      </c>
      <c r="Q3" s="116"/>
    </row>
    <row r="4" spans="1:28" x14ac:dyDescent="0.25">
      <c r="Q4" s="116"/>
    </row>
    <row r="5" spans="1:28" x14ac:dyDescent="0.2">
      <c r="A5" s="177" t="s">
        <v>2</v>
      </c>
      <c r="B5" s="178" t="s">
        <v>3</v>
      </c>
      <c r="C5" s="177" t="s">
        <v>4</v>
      </c>
      <c r="D5" s="177" t="s">
        <v>5</v>
      </c>
      <c r="E5" s="177" t="s">
        <v>6</v>
      </c>
      <c r="F5" s="177"/>
      <c r="G5" s="177"/>
      <c r="H5" s="177"/>
      <c r="I5" s="177" t="s">
        <v>7</v>
      </c>
      <c r="J5" s="177"/>
      <c r="K5" s="177"/>
      <c r="L5" s="177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 t="s">
        <v>193</v>
      </c>
      <c r="Z5" s="177" t="s">
        <v>8</v>
      </c>
      <c r="AA5" s="177"/>
      <c r="AB5" s="182" t="s">
        <v>285</v>
      </c>
    </row>
    <row r="6" spans="1:28" ht="30" customHeight="1" x14ac:dyDescent="0.2">
      <c r="A6" s="177"/>
      <c r="B6" s="178"/>
      <c r="C6" s="177"/>
      <c r="D6" s="177"/>
      <c r="E6" s="28" t="s">
        <v>9</v>
      </c>
      <c r="F6" s="28" t="s">
        <v>10</v>
      </c>
      <c r="G6" s="29" t="s">
        <v>13</v>
      </c>
      <c r="H6" s="29" t="s">
        <v>11</v>
      </c>
      <c r="I6" s="29" t="s">
        <v>12</v>
      </c>
      <c r="J6" s="29" t="s">
        <v>9</v>
      </c>
      <c r="K6" s="29" t="s">
        <v>10</v>
      </c>
      <c r="L6" s="29" t="s">
        <v>13</v>
      </c>
      <c r="M6" s="29" t="s">
        <v>180</v>
      </c>
      <c r="N6" s="29" t="s">
        <v>181</v>
      </c>
      <c r="O6" s="29" t="s">
        <v>182</v>
      </c>
      <c r="P6" s="29" t="s">
        <v>183</v>
      </c>
      <c r="Q6" s="29" t="s">
        <v>184</v>
      </c>
      <c r="R6" s="29" t="s">
        <v>185</v>
      </c>
      <c r="S6" s="29" t="s">
        <v>186</v>
      </c>
      <c r="T6" s="29" t="s">
        <v>187</v>
      </c>
      <c r="U6" s="29" t="s">
        <v>188</v>
      </c>
      <c r="V6" s="29" t="s">
        <v>189</v>
      </c>
      <c r="W6" s="29" t="s">
        <v>190</v>
      </c>
      <c r="X6" s="29" t="s">
        <v>191</v>
      </c>
      <c r="Y6" s="29" t="s">
        <v>192</v>
      </c>
      <c r="Z6" s="29" t="s">
        <v>14</v>
      </c>
      <c r="AA6" s="29" t="s">
        <v>15</v>
      </c>
      <c r="AB6" s="182"/>
    </row>
    <row r="7" spans="1:28" x14ac:dyDescent="0.25">
      <c r="A7" s="30" t="s">
        <v>199</v>
      </c>
      <c r="B7" s="117"/>
      <c r="C7" s="31"/>
      <c r="D7" s="31"/>
      <c r="E7" s="31"/>
      <c r="F7" s="31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1"/>
      <c r="AA7" s="34"/>
      <c r="AB7" s="35"/>
    </row>
    <row r="8" spans="1:28" s="25" customFormat="1" ht="75.75" x14ac:dyDescent="0.25">
      <c r="A8" s="36">
        <v>1</v>
      </c>
      <c r="B8" s="118">
        <v>131645</v>
      </c>
      <c r="C8" s="119" t="s">
        <v>201</v>
      </c>
      <c r="D8" s="37" t="s">
        <v>196</v>
      </c>
      <c r="E8" s="1">
        <v>985114.62</v>
      </c>
      <c r="F8" s="1">
        <v>11543815</v>
      </c>
      <c r="G8" s="1">
        <v>7558794</v>
      </c>
      <c r="H8" s="1">
        <v>7391338.46</v>
      </c>
      <c r="I8" s="2">
        <v>2865</v>
      </c>
      <c r="J8" s="5">
        <v>281.00066000000004</v>
      </c>
      <c r="K8" s="5">
        <v>281</v>
      </c>
      <c r="L8" s="5">
        <v>2878</v>
      </c>
      <c r="M8" s="40">
        <v>1451.14</v>
      </c>
      <c r="N8" s="40">
        <v>0</v>
      </c>
      <c r="O8" s="40">
        <v>291.91000000000003</v>
      </c>
      <c r="P8" s="40">
        <v>402.61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/>
      <c r="X8" s="40"/>
      <c r="Y8" s="40">
        <f>M8+N8+O8+P8+Q8+R8+S8+T8+U8+V8+W8+X8</f>
        <v>2145.6600000000003</v>
      </c>
      <c r="Z8" s="39" t="s">
        <v>197</v>
      </c>
      <c r="AA8" s="39" t="s">
        <v>198</v>
      </c>
      <c r="AB8" s="35" t="s">
        <v>280</v>
      </c>
    </row>
    <row r="9" spans="1:28" s="25" customFormat="1" ht="75.75" x14ac:dyDescent="0.25">
      <c r="A9" s="36">
        <v>2</v>
      </c>
      <c r="B9" s="118">
        <v>131648</v>
      </c>
      <c r="C9" s="119" t="s">
        <v>469</v>
      </c>
      <c r="D9" s="37" t="s">
        <v>196</v>
      </c>
      <c r="E9" s="1">
        <v>6873635.6500000004</v>
      </c>
      <c r="F9" s="1">
        <v>0</v>
      </c>
      <c r="G9" s="1">
        <v>5620261</v>
      </c>
      <c r="H9" s="1">
        <v>1517581</v>
      </c>
      <c r="I9" s="2">
        <v>1963</v>
      </c>
      <c r="J9" s="5">
        <v>1963</v>
      </c>
      <c r="K9" s="5">
        <v>0</v>
      </c>
      <c r="L9" s="5">
        <v>1963</v>
      </c>
      <c r="M9" s="11">
        <v>0</v>
      </c>
      <c r="N9" s="11">
        <v>0</v>
      </c>
      <c r="O9" s="11">
        <v>0</v>
      </c>
      <c r="P9" s="5">
        <v>0</v>
      </c>
      <c r="Q9" s="40">
        <v>0</v>
      </c>
      <c r="R9" s="40">
        <v>0</v>
      </c>
      <c r="S9" s="40">
        <v>0</v>
      </c>
      <c r="T9" s="40">
        <v>177.41</v>
      </c>
      <c r="U9" s="40">
        <v>0</v>
      </c>
      <c r="V9" s="40">
        <v>0</v>
      </c>
      <c r="W9" s="40">
        <v>1203.8800000000001</v>
      </c>
      <c r="X9" s="40"/>
      <c r="Y9" s="40">
        <f t="shared" ref="Y9:Y73" si="0">M9+N9+O9+P9+Q9+R9+S9+T9+U9+V9+W9+X9</f>
        <v>1381.2900000000002</v>
      </c>
      <c r="Z9" s="39" t="s">
        <v>65</v>
      </c>
      <c r="AA9" s="39" t="s">
        <v>273</v>
      </c>
      <c r="AB9" s="35"/>
    </row>
    <row r="10" spans="1:28" s="25" customFormat="1" ht="75.75" x14ac:dyDescent="0.25">
      <c r="A10" s="36">
        <v>3</v>
      </c>
      <c r="B10" s="118">
        <v>132718</v>
      </c>
      <c r="C10" s="119" t="s">
        <v>472</v>
      </c>
      <c r="D10" s="37" t="s">
        <v>64</v>
      </c>
      <c r="E10" s="1">
        <v>0</v>
      </c>
      <c r="F10" s="1">
        <v>0</v>
      </c>
      <c r="G10" s="1">
        <v>47809</v>
      </c>
      <c r="H10" s="1">
        <v>0</v>
      </c>
      <c r="I10" s="2"/>
      <c r="J10" s="5">
        <v>0</v>
      </c>
      <c r="K10" s="5">
        <v>0</v>
      </c>
      <c r="L10" s="5">
        <v>1</v>
      </c>
      <c r="M10" s="11">
        <v>0</v>
      </c>
      <c r="N10" s="11">
        <v>0</v>
      </c>
      <c r="O10" s="11">
        <v>0</v>
      </c>
      <c r="P10" s="5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/>
      <c r="X10" s="40"/>
      <c r="Y10" s="40">
        <f t="shared" si="0"/>
        <v>0</v>
      </c>
      <c r="Z10" s="39" t="s">
        <v>107</v>
      </c>
      <c r="AA10" s="39" t="s">
        <v>473</v>
      </c>
      <c r="AB10" s="35"/>
    </row>
    <row r="11" spans="1:28" s="25" customFormat="1" ht="60.75" x14ac:dyDescent="0.25">
      <c r="A11" s="36">
        <v>4</v>
      </c>
      <c r="B11" s="118">
        <v>133657</v>
      </c>
      <c r="C11" s="119" t="s">
        <v>474</v>
      </c>
      <c r="D11" s="37" t="s">
        <v>196</v>
      </c>
      <c r="E11" s="1">
        <v>0</v>
      </c>
      <c r="F11" s="1">
        <v>0</v>
      </c>
      <c r="G11" s="1">
        <v>344549</v>
      </c>
      <c r="H11" s="1">
        <v>289832.27</v>
      </c>
      <c r="I11" s="2"/>
      <c r="J11" s="5">
        <v>0</v>
      </c>
      <c r="K11" s="5">
        <v>0</v>
      </c>
      <c r="L11" s="5">
        <v>196</v>
      </c>
      <c r="M11" s="11">
        <v>0</v>
      </c>
      <c r="N11" s="11">
        <v>0</v>
      </c>
      <c r="O11" s="11">
        <v>0</v>
      </c>
      <c r="P11" s="5">
        <v>0</v>
      </c>
      <c r="Q11" s="40">
        <v>0</v>
      </c>
      <c r="R11" s="40">
        <v>84.13</v>
      </c>
      <c r="S11" s="40">
        <v>72.83</v>
      </c>
      <c r="T11" s="40">
        <v>0</v>
      </c>
      <c r="U11" s="40">
        <v>0</v>
      </c>
      <c r="V11" s="40">
        <v>0</v>
      </c>
      <c r="W11" s="40"/>
      <c r="X11" s="40"/>
      <c r="Y11" s="40">
        <f t="shared" si="0"/>
        <v>156.95999999999998</v>
      </c>
      <c r="Z11" s="39" t="s">
        <v>102</v>
      </c>
      <c r="AA11" s="39" t="s">
        <v>128</v>
      </c>
      <c r="AB11" s="35"/>
    </row>
    <row r="12" spans="1:28" s="25" customFormat="1" ht="75.75" x14ac:dyDescent="0.25">
      <c r="A12" s="36">
        <v>5</v>
      </c>
      <c r="B12" s="118">
        <v>133663</v>
      </c>
      <c r="C12" s="119" t="s">
        <v>475</v>
      </c>
      <c r="D12" s="37" t="s">
        <v>196</v>
      </c>
      <c r="E12" s="1">
        <v>0</v>
      </c>
      <c r="F12" s="1">
        <v>0</v>
      </c>
      <c r="G12" s="1">
        <v>335416</v>
      </c>
      <c r="H12" s="1">
        <v>335108.07</v>
      </c>
      <c r="I12" s="2"/>
      <c r="J12" s="5">
        <v>0</v>
      </c>
      <c r="K12" s="5">
        <v>0</v>
      </c>
      <c r="L12" s="5">
        <v>123</v>
      </c>
      <c r="M12" s="11">
        <v>0</v>
      </c>
      <c r="N12" s="11">
        <v>0</v>
      </c>
      <c r="O12" s="11">
        <v>0</v>
      </c>
      <c r="P12" s="5">
        <v>0</v>
      </c>
      <c r="Q12" s="40">
        <v>0</v>
      </c>
      <c r="R12" s="40">
        <v>86.26</v>
      </c>
      <c r="S12" s="40">
        <v>22.36</v>
      </c>
      <c r="T12" s="40">
        <v>0</v>
      </c>
      <c r="U12" s="40">
        <v>0</v>
      </c>
      <c r="V12" s="40">
        <v>0</v>
      </c>
      <c r="W12" s="40"/>
      <c r="X12" s="40"/>
      <c r="Y12" s="40">
        <f t="shared" si="0"/>
        <v>108.62</v>
      </c>
      <c r="Z12" s="39" t="s">
        <v>102</v>
      </c>
      <c r="AA12" s="39" t="s">
        <v>128</v>
      </c>
      <c r="AB12" s="35"/>
    </row>
    <row r="13" spans="1:28" s="25" customFormat="1" ht="75.75" x14ac:dyDescent="0.25">
      <c r="A13" s="36">
        <v>6</v>
      </c>
      <c r="B13" s="118">
        <v>133671</v>
      </c>
      <c r="C13" s="119" t="s">
        <v>476</v>
      </c>
      <c r="D13" s="37" t="s">
        <v>196</v>
      </c>
      <c r="E13" s="1">
        <v>0</v>
      </c>
      <c r="F13" s="1">
        <v>0</v>
      </c>
      <c r="G13" s="1">
        <v>1380797</v>
      </c>
      <c r="H13" s="1">
        <v>1380455.04</v>
      </c>
      <c r="I13" s="2"/>
      <c r="J13" s="5">
        <v>0</v>
      </c>
      <c r="K13" s="5">
        <v>0</v>
      </c>
      <c r="L13" s="5">
        <v>456</v>
      </c>
      <c r="M13" s="11">
        <v>0</v>
      </c>
      <c r="N13" s="11">
        <v>0</v>
      </c>
      <c r="O13" s="11">
        <v>0</v>
      </c>
      <c r="P13" s="5">
        <v>0</v>
      </c>
      <c r="Q13" s="40">
        <v>0</v>
      </c>
      <c r="R13" s="40">
        <v>358.93</v>
      </c>
      <c r="S13" s="40">
        <v>43.4</v>
      </c>
      <c r="T13" s="40">
        <v>0</v>
      </c>
      <c r="U13" s="40">
        <v>0</v>
      </c>
      <c r="V13" s="40">
        <v>0</v>
      </c>
      <c r="W13" s="40"/>
      <c r="X13" s="40"/>
      <c r="Y13" s="40">
        <f t="shared" si="0"/>
        <v>402.33</v>
      </c>
      <c r="Z13" s="39" t="s">
        <v>102</v>
      </c>
      <c r="AA13" s="39" t="s">
        <v>137</v>
      </c>
      <c r="AB13" s="35"/>
    </row>
    <row r="14" spans="1:28" s="25" customFormat="1" ht="60.75" x14ac:dyDescent="0.25">
      <c r="A14" s="36">
        <v>7</v>
      </c>
      <c r="B14" s="118">
        <v>135234</v>
      </c>
      <c r="C14" s="119" t="s">
        <v>480</v>
      </c>
      <c r="D14" s="37" t="s">
        <v>196</v>
      </c>
      <c r="E14" s="1">
        <v>0</v>
      </c>
      <c r="F14" s="1">
        <v>0</v>
      </c>
      <c r="G14" s="1">
        <v>8359</v>
      </c>
      <c r="H14" s="1">
        <v>0</v>
      </c>
      <c r="I14" s="2"/>
      <c r="J14" s="5"/>
      <c r="K14" s="5"/>
      <c r="L14" s="5"/>
      <c r="M14" s="11"/>
      <c r="N14" s="11"/>
      <c r="O14" s="11"/>
      <c r="P14" s="5"/>
      <c r="Q14" s="40"/>
      <c r="R14" s="40"/>
      <c r="S14" s="40">
        <v>0</v>
      </c>
      <c r="T14" s="40">
        <v>0</v>
      </c>
      <c r="U14" s="40">
        <v>1</v>
      </c>
      <c r="V14" s="40">
        <v>0</v>
      </c>
      <c r="W14" s="40"/>
      <c r="X14" s="40"/>
      <c r="Y14" s="40">
        <f t="shared" si="0"/>
        <v>1</v>
      </c>
      <c r="Z14" s="39"/>
      <c r="AA14" s="39"/>
      <c r="AB14" s="35"/>
    </row>
    <row r="15" spans="1:28" s="25" customFormat="1" ht="60.75" x14ac:dyDescent="0.25">
      <c r="A15" s="36">
        <v>8</v>
      </c>
      <c r="B15" s="118">
        <v>150515</v>
      </c>
      <c r="C15" s="119" t="s">
        <v>477</v>
      </c>
      <c r="D15" s="37" t="s">
        <v>64</v>
      </c>
      <c r="E15" s="1">
        <v>0</v>
      </c>
      <c r="F15" s="1">
        <v>0</v>
      </c>
      <c r="G15" s="1">
        <v>18330</v>
      </c>
      <c r="H15" s="1">
        <v>0</v>
      </c>
      <c r="I15" s="2"/>
      <c r="J15" s="5">
        <v>0</v>
      </c>
      <c r="K15" s="5">
        <v>0</v>
      </c>
      <c r="L15" s="5">
        <v>1</v>
      </c>
      <c r="M15" s="11">
        <v>0</v>
      </c>
      <c r="N15" s="11">
        <v>0</v>
      </c>
      <c r="O15" s="11">
        <v>0</v>
      </c>
      <c r="P15" s="5">
        <v>0</v>
      </c>
      <c r="Q15" s="40">
        <v>0</v>
      </c>
      <c r="R15" s="40">
        <v>1</v>
      </c>
      <c r="S15" s="40">
        <v>0</v>
      </c>
      <c r="T15" s="40">
        <v>0</v>
      </c>
      <c r="U15" s="40">
        <v>0</v>
      </c>
      <c r="V15" s="40">
        <v>0</v>
      </c>
      <c r="W15" s="40"/>
      <c r="X15" s="40"/>
      <c r="Y15" s="40">
        <f t="shared" si="0"/>
        <v>1</v>
      </c>
      <c r="Z15" s="39" t="s">
        <v>65</v>
      </c>
      <c r="AA15" s="39" t="s">
        <v>478</v>
      </c>
      <c r="AB15" s="35"/>
    </row>
    <row r="16" spans="1:28" s="25" customFormat="1" ht="66.75" customHeight="1" x14ac:dyDescent="0.25">
      <c r="A16" s="36">
        <v>9</v>
      </c>
      <c r="B16" s="120">
        <v>224685</v>
      </c>
      <c r="C16" s="37" t="s">
        <v>202</v>
      </c>
      <c r="D16" s="37" t="s">
        <v>64</v>
      </c>
      <c r="E16" s="1">
        <v>871687.5</v>
      </c>
      <c r="F16" s="1">
        <v>871687</v>
      </c>
      <c r="G16" s="1">
        <v>0</v>
      </c>
      <c r="H16" s="1">
        <v>0</v>
      </c>
      <c r="I16" s="2">
        <v>1547</v>
      </c>
      <c r="J16" s="5">
        <v>249.05357142857142</v>
      </c>
      <c r="K16" s="5">
        <v>100</v>
      </c>
      <c r="L16" s="5">
        <v>1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/>
      <c r="X16" s="40"/>
      <c r="Y16" s="40">
        <f t="shared" si="0"/>
        <v>0</v>
      </c>
      <c r="Z16" s="39" t="s">
        <v>65</v>
      </c>
      <c r="AA16" s="37" t="s">
        <v>200</v>
      </c>
      <c r="AB16" s="35" t="s">
        <v>280</v>
      </c>
    </row>
    <row r="17" spans="1:28" s="25" customFormat="1" ht="66.75" customHeight="1" x14ac:dyDescent="0.25">
      <c r="A17" s="36">
        <v>10</v>
      </c>
      <c r="B17" s="120">
        <v>225688</v>
      </c>
      <c r="C17" s="37" t="s">
        <v>377</v>
      </c>
      <c r="D17" s="37" t="s">
        <v>196</v>
      </c>
      <c r="E17" s="1">
        <v>0</v>
      </c>
      <c r="F17" s="1">
        <v>0</v>
      </c>
      <c r="G17" s="1">
        <v>7885879</v>
      </c>
      <c r="H17" s="1">
        <v>6199950.2800000003</v>
      </c>
      <c r="I17" s="2">
        <v>4805.8</v>
      </c>
      <c r="J17" s="5">
        <v>0</v>
      </c>
      <c r="K17" s="5">
        <v>0</v>
      </c>
      <c r="L17" s="5">
        <v>1187.2</v>
      </c>
      <c r="M17" s="40">
        <v>0</v>
      </c>
      <c r="N17" s="40">
        <v>643.52</v>
      </c>
      <c r="O17" s="40">
        <v>52.73</v>
      </c>
      <c r="P17" s="40">
        <v>37.729999999999997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/>
      <c r="X17" s="40"/>
      <c r="Y17" s="40">
        <f t="shared" si="0"/>
        <v>733.98</v>
      </c>
      <c r="Z17" s="39" t="s">
        <v>157</v>
      </c>
      <c r="AA17" s="37" t="s">
        <v>378</v>
      </c>
      <c r="AB17" s="35"/>
    </row>
    <row r="18" spans="1:28" s="25" customFormat="1" ht="66.75" customHeight="1" x14ac:dyDescent="0.25">
      <c r="A18" s="36">
        <v>11</v>
      </c>
      <c r="B18" s="120">
        <v>225691</v>
      </c>
      <c r="C18" s="37" t="s">
        <v>381</v>
      </c>
      <c r="D18" s="37" t="s">
        <v>196</v>
      </c>
      <c r="E18" s="1">
        <v>0</v>
      </c>
      <c r="F18" s="1">
        <v>0</v>
      </c>
      <c r="G18" s="1">
        <v>7331116</v>
      </c>
      <c r="H18" s="1">
        <v>7331115.3300000001</v>
      </c>
      <c r="I18" s="2">
        <v>820</v>
      </c>
      <c r="J18" s="5">
        <v>0</v>
      </c>
      <c r="K18" s="5">
        <v>0</v>
      </c>
      <c r="L18" s="5">
        <v>1496</v>
      </c>
      <c r="M18" s="40">
        <v>0</v>
      </c>
      <c r="N18" s="40">
        <v>1130.4100000000001</v>
      </c>
      <c r="O18" s="40">
        <v>192.21</v>
      </c>
      <c r="P18" s="40">
        <v>0</v>
      </c>
      <c r="Q18" s="40">
        <v>0</v>
      </c>
      <c r="R18" s="40">
        <v>0</v>
      </c>
      <c r="S18" s="40">
        <v>0</v>
      </c>
      <c r="T18" s="40">
        <v>241.4</v>
      </c>
      <c r="U18" s="40">
        <v>0</v>
      </c>
      <c r="V18" s="40">
        <v>0</v>
      </c>
      <c r="W18" s="40"/>
      <c r="X18" s="40"/>
      <c r="Y18" s="40">
        <f t="shared" si="0"/>
        <v>1564.0200000000002</v>
      </c>
      <c r="Z18" s="39" t="s">
        <v>17</v>
      </c>
      <c r="AA18" s="37" t="s">
        <v>17</v>
      </c>
      <c r="AB18" s="35"/>
    </row>
    <row r="19" spans="1:28" s="25" customFormat="1" ht="66.75" customHeight="1" x14ac:dyDescent="0.25">
      <c r="A19" s="36">
        <v>12</v>
      </c>
      <c r="B19" s="120">
        <v>225703</v>
      </c>
      <c r="C19" s="37" t="s">
        <v>412</v>
      </c>
      <c r="D19" s="37" t="s">
        <v>196</v>
      </c>
      <c r="E19" s="1">
        <v>0</v>
      </c>
      <c r="F19" s="1">
        <v>0</v>
      </c>
      <c r="G19" s="1">
        <v>7646144</v>
      </c>
      <c r="H19" s="1">
        <v>2043875.91</v>
      </c>
      <c r="I19" s="2">
        <v>6700</v>
      </c>
      <c r="J19" s="5">
        <v>0</v>
      </c>
      <c r="K19" s="5">
        <v>0</v>
      </c>
      <c r="L19" s="5">
        <v>1583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163.96</v>
      </c>
      <c r="T19" s="40">
        <v>171.94</v>
      </c>
      <c r="U19" s="40">
        <v>0</v>
      </c>
      <c r="V19" s="40">
        <v>0</v>
      </c>
      <c r="W19" s="40"/>
      <c r="X19" s="40"/>
      <c r="Y19" s="40">
        <f t="shared" si="0"/>
        <v>335.9</v>
      </c>
      <c r="Z19" s="39" t="s">
        <v>82</v>
      </c>
      <c r="AA19" s="37" t="s">
        <v>82</v>
      </c>
      <c r="AB19" s="35"/>
    </row>
    <row r="20" spans="1:28" s="25" customFormat="1" ht="66.75" customHeight="1" x14ac:dyDescent="0.25">
      <c r="A20" s="36">
        <v>13</v>
      </c>
      <c r="B20" s="120">
        <v>225705</v>
      </c>
      <c r="C20" s="37" t="s">
        <v>382</v>
      </c>
      <c r="D20" s="37" t="s">
        <v>196</v>
      </c>
      <c r="E20" s="1">
        <v>0</v>
      </c>
      <c r="F20" s="1">
        <v>0</v>
      </c>
      <c r="G20" s="1">
        <v>4954394</v>
      </c>
      <c r="H20" s="1">
        <v>4893423.62</v>
      </c>
      <c r="I20" s="2">
        <v>2320</v>
      </c>
      <c r="J20" s="5">
        <v>0</v>
      </c>
      <c r="K20" s="5">
        <v>0</v>
      </c>
      <c r="L20" s="5">
        <v>1860.59</v>
      </c>
      <c r="M20" s="40">
        <v>0</v>
      </c>
      <c r="N20" s="40">
        <v>0</v>
      </c>
      <c r="O20" s="40">
        <v>0</v>
      </c>
      <c r="P20" s="40">
        <v>286.52999999999997</v>
      </c>
      <c r="Q20" s="40">
        <v>451.67</v>
      </c>
      <c r="R20" s="40">
        <v>0</v>
      </c>
      <c r="S20" s="40">
        <v>247.93</v>
      </c>
      <c r="T20" s="40">
        <v>369.25</v>
      </c>
      <c r="U20" s="40">
        <v>3.91</v>
      </c>
      <c r="V20" s="40">
        <v>0</v>
      </c>
      <c r="W20" s="40">
        <v>47.2</v>
      </c>
      <c r="X20" s="40"/>
      <c r="Y20" s="40">
        <f t="shared" si="0"/>
        <v>1406.4900000000002</v>
      </c>
      <c r="Z20" s="39" t="s">
        <v>89</v>
      </c>
      <c r="AA20" s="37" t="s">
        <v>383</v>
      </c>
      <c r="AB20" s="35"/>
    </row>
    <row r="21" spans="1:28" s="25" customFormat="1" ht="66.75" customHeight="1" x14ac:dyDescent="0.25">
      <c r="A21" s="36">
        <v>14</v>
      </c>
      <c r="B21" s="120">
        <v>225711</v>
      </c>
      <c r="C21" s="37" t="s">
        <v>413</v>
      </c>
      <c r="D21" s="37" t="s">
        <v>196</v>
      </c>
      <c r="E21" s="1">
        <v>0</v>
      </c>
      <c r="F21" s="1">
        <v>0</v>
      </c>
      <c r="G21" s="1">
        <v>2182329</v>
      </c>
      <c r="H21" s="1">
        <v>1075420.71</v>
      </c>
      <c r="I21" s="2">
        <v>4638</v>
      </c>
      <c r="J21" s="5">
        <v>0</v>
      </c>
      <c r="K21" s="5">
        <v>0</v>
      </c>
      <c r="L21" s="5">
        <v>1151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128.65</v>
      </c>
      <c r="T21" s="40">
        <v>231.61</v>
      </c>
      <c r="U21" s="40">
        <v>0</v>
      </c>
      <c r="V21" s="40">
        <v>0</v>
      </c>
      <c r="W21" s="40"/>
      <c r="X21" s="40"/>
      <c r="Y21" s="40">
        <f t="shared" si="0"/>
        <v>360.26</v>
      </c>
      <c r="Z21" s="39" t="s">
        <v>28</v>
      </c>
      <c r="AA21" s="37" t="s">
        <v>28</v>
      </c>
      <c r="AB21" s="35"/>
    </row>
    <row r="22" spans="1:28" s="25" customFormat="1" ht="60" x14ac:dyDescent="0.25">
      <c r="A22" s="36">
        <v>15</v>
      </c>
      <c r="B22" s="121">
        <v>241817</v>
      </c>
      <c r="C22" s="122" t="s">
        <v>203</v>
      </c>
      <c r="D22" s="37" t="s">
        <v>196</v>
      </c>
      <c r="E22" s="1">
        <v>4627167.0999999996</v>
      </c>
      <c r="F22" s="1">
        <v>800000</v>
      </c>
      <c r="G22" s="1">
        <v>0</v>
      </c>
      <c r="H22" s="1">
        <v>0</v>
      </c>
      <c r="I22" s="2">
        <v>1547</v>
      </c>
      <c r="J22" s="5">
        <v>1321.9981942857144</v>
      </c>
      <c r="K22" s="5">
        <v>1322</v>
      </c>
      <c r="L22" s="5">
        <v>551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/>
      <c r="W22" s="40"/>
      <c r="X22" s="40"/>
      <c r="Y22" s="40">
        <f t="shared" si="0"/>
        <v>0</v>
      </c>
      <c r="Z22" s="123" t="s">
        <v>102</v>
      </c>
      <c r="AA22" s="123" t="s">
        <v>128</v>
      </c>
      <c r="AB22" s="35" t="s">
        <v>282</v>
      </c>
    </row>
    <row r="23" spans="1:28" s="25" customFormat="1" ht="75" x14ac:dyDescent="0.25">
      <c r="A23" s="36">
        <v>16</v>
      </c>
      <c r="B23" s="121">
        <v>241971</v>
      </c>
      <c r="C23" s="122" t="s">
        <v>204</v>
      </c>
      <c r="D23" s="37" t="s">
        <v>196</v>
      </c>
      <c r="E23" s="1">
        <v>4487817.54</v>
      </c>
      <c r="F23" s="1">
        <v>818070</v>
      </c>
      <c r="G23" s="1">
        <v>0</v>
      </c>
      <c r="H23" s="1">
        <v>0</v>
      </c>
      <c r="I23" s="2">
        <v>1500</v>
      </c>
      <c r="J23" s="5">
        <v>1281.9968662857143</v>
      </c>
      <c r="K23" s="5">
        <v>1282</v>
      </c>
      <c r="L23" s="5">
        <v>234</v>
      </c>
      <c r="M23" s="5">
        <v>0</v>
      </c>
      <c r="N23" s="5">
        <v>0</v>
      </c>
      <c r="O23" s="5">
        <v>0</v>
      </c>
      <c r="P23" s="5">
        <v>0</v>
      </c>
      <c r="Q23" s="40">
        <v>0</v>
      </c>
      <c r="R23" s="5">
        <v>0</v>
      </c>
      <c r="S23" s="40">
        <v>0</v>
      </c>
      <c r="T23" s="40">
        <v>0</v>
      </c>
      <c r="U23" s="5">
        <v>0</v>
      </c>
      <c r="V23" s="5">
        <v>0</v>
      </c>
      <c r="W23" s="5"/>
      <c r="X23" s="5"/>
      <c r="Y23" s="40">
        <f t="shared" si="0"/>
        <v>0</v>
      </c>
      <c r="Z23" s="123" t="s">
        <v>89</v>
      </c>
      <c r="AA23" s="123" t="s">
        <v>205</v>
      </c>
      <c r="AB23" s="35" t="s">
        <v>282</v>
      </c>
    </row>
    <row r="24" spans="1:28" s="25" customFormat="1" ht="75" x14ac:dyDescent="0.25">
      <c r="A24" s="36">
        <v>17</v>
      </c>
      <c r="B24" s="121">
        <v>243912</v>
      </c>
      <c r="C24" s="122" t="s">
        <v>206</v>
      </c>
      <c r="D24" s="37" t="s">
        <v>196</v>
      </c>
      <c r="E24" s="1">
        <v>3504057.83</v>
      </c>
      <c r="F24" s="1">
        <v>800000</v>
      </c>
      <c r="G24" s="1">
        <v>0</v>
      </c>
      <c r="H24" s="1">
        <v>0</v>
      </c>
      <c r="I24" s="2">
        <v>1199</v>
      </c>
      <c r="J24" s="5">
        <v>1000.999535</v>
      </c>
      <c r="K24" s="5">
        <v>1001</v>
      </c>
      <c r="L24" s="5">
        <v>229</v>
      </c>
      <c r="M24" s="5">
        <v>0</v>
      </c>
      <c r="N24" s="5">
        <v>0</v>
      </c>
      <c r="O24" s="5">
        <v>0</v>
      </c>
      <c r="P24" s="5">
        <v>0</v>
      </c>
      <c r="Q24" s="40">
        <v>0</v>
      </c>
      <c r="R24" s="5">
        <v>0</v>
      </c>
      <c r="S24" s="40">
        <v>0</v>
      </c>
      <c r="T24" s="40">
        <v>0</v>
      </c>
      <c r="U24" s="5">
        <v>0</v>
      </c>
      <c r="V24" s="5">
        <v>0</v>
      </c>
      <c r="W24" s="5"/>
      <c r="X24" s="5"/>
      <c r="Y24" s="40">
        <f t="shared" si="0"/>
        <v>0</v>
      </c>
      <c r="Z24" s="123" t="s">
        <v>207</v>
      </c>
      <c r="AA24" s="123" t="s">
        <v>208</v>
      </c>
      <c r="AB24" s="35" t="s">
        <v>282</v>
      </c>
    </row>
    <row r="25" spans="1:28" s="25" customFormat="1" ht="45" x14ac:dyDescent="0.25">
      <c r="A25" s="36">
        <v>18</v>
      </c>
      <c r="B25" s="124">
        <v>225683</v>
      </c>
      <c r="C25" s="125" t="s">
        <v>653</v>
      </c>
      <c r="D25" s="42" t="s">
        <v>196</v>
      </c>
      <c r="E25" s="4"/>
      <c r="F25" s="4"/>
      <c r="G25" s="4"/>
      <c r="H25" s="4"/>
      <c r="I25" s="3"/>
      <c r="J25" s="11"/>
      <c r="K25" s="11"/>
      <c r="L25" s="11"/>
      <c r="M25" s="11"/>
      <c r="N25" s="11"/>
      <c r="O25" s="11"/>
      <c r="P25" s="11"/>
      <c r="Q25" s="40"/>
      <c r="R25" s="11"/>
      <c r="S25" s="40"/>
      <c r="T25" s="40"/>
      <c r="U25" s="11"/>
      <c r="V25" s="11">
        <v>0</v>
      </c>
      <c r="W25" s="11"/>
      <c r="X25" s="11"/>
      <c r="Y25" s="40">
        <f t="shared" si="0"/>
        <v>0</v>
      </c>
      <c r="Z25" s="126"/>
      <c r="AA25" s="126"/>
      <c r="AB25" s="35"/>
    </row>
    <row r="26" spans="1:28" s="25" customFormat="1" ht="45" x14ac:dyDescent="0.25">
      <c r="A26" s="36">
        <v>19</v>
      </c>
      <c r="B26" s="124">
        <v>225685</v>
      </c>
      <c r="C26" s="125" t="s">
        <v>654</v>
      </c>
      <c r="D26" s="42" t="s">
        <v>196</v>
      </c>
      <c r="E26" s="4"/>
      <c r="F26" s="4"/>
      <c r="G26" s="4"/>
      <c r="H26" s="4"/>
      <c r="I26" s="3"/>
      <c r="J26" s="11"/>
      <c r="K26" s="11"/>
      <c r="L26" s="11"/>
      <c r="M26" s="11"/>
      <c r="N26" s="11"/>
      <c r="O26" s="11"/>
      <c r="P26" s="11"/>
      <c r="Q26" s="40"/>
      <c r="R26" s="11"/>
      <c r="S26" s="40"/>
      <c r="T26" s="40"/>
      <c r="U26" s="11"/>
      <c r="V26" s="11">
        <v>0</v>
      </c>
      <c r="W26" s="11"/>
      <c r="X26" s="11"/>
      <c r="Y26" s="40">
        <f t="shared" si="0"/>
        <v>0</v>
      </c>
      <c r="Z26" s="126"/>
      <c r="AA26" s="126"/>
      <c r="AB26" s="35"/>
    </row>
    <row r="27" spans="1:28" s="25" customFormat="1" ht="60" x14ac:dyDescent="0.25">
      <c r="A27" s="36">
        <v>20</v>
      </c>
      <c r="B27" s="124">
        <v>225686</v>
      </c>
      <c r="C27" s="125" t="s">
        <v>655</v>
      </c>
      <c r="D27" s="42" t="s">
        <v>196</v>
      </c>
      <c r="E27" s="4"/>
      <c r="F27" s="4"/>
      <c r="G27" s="4"/>
      <c r="H27" s="4"/>
      <c r="I27" s="3"/>
      <c r="J27" s="11"/>
      <c r="K27" s="11"/>
      <c r="L27" s="11"/>
      <c r="M27" s="11"/>
      <c r="N27" s="11"/>
      <c r="O27" s="11"/>
      <c r="P27" s="11"/>
      <c r="Q27" s="40"/>
      <c r="R27" s="11"/>
      <c r="S27" s="40"/>
      <c r="T27" s="40"/>
      <c r="U27" s="11"/>
      <c r="V27" s="11">
        <v>0</v>
      </c>
      <c r="W27" s="11"/>
      <c r="X27" s="11"/>
      <c r="Y27" s="40">
        <f t="shared" si="0"/>
        <v>0</v>
      </c>
      <c r="Z27" s="126"/>
      <c r="AA27" s="126"/>
      <c r="AB27" s="35"/>
    </row>
    <row r="28" spans="1:28" s="25" customFormat="1" ht="60" x14ac:dyDescent="0.25">
      <c r="A28" s="36">
        <v>21</v>
      </c>
      <c r="B28" s="124">
        <v>225687</v>
      </c>
      <c r="C28" s="125" t="s">
        <v>656</v>
      </c>
      <c r="D28" s="42" t="s">
        <v>196</v>
      </c>
      <c r="E28" s="4"/>
      <c r="F28" s="4"/>
      <c r="G28" s="4"/>
      <c r="H28" s="4"/>
      <c r="I28" s="3"/>
      <c r="J28" s="11"/>
      <c r="K28" s="11"/>
      <c r="L28" s="11"/>
      <c r="M28" s="11"/>
      <c r="N28" s="11"/>
      <c r="O28" s="11"/>
      <c r="P28" s="11"/>
      <c r="Q28" s="40"/>
      <c r="R28" s="11"/>
      <c r="S28" s="40"/>
      <c r="T28" s="40"/>
      <c r="U28" s="11"/>
      <c r="V28" s="11">
        <v>0</v>
      </c>
      <c r="W28" s="11"/>
      <c r="X28" s="11"/>
      <c r="Y28" s="40">
        <f t="shared" si="0"/>
        <v>0</v>
      </c>
      <c r="Z28" s="126"/>
      <c r="AA28" s="126"/>
      <c r="AB28" s="35"/>
    </row>
    <row r="29" spans="1:28" s="25" customFormat="1" ht="60" x14ac:dyDescent="0.25">
      <c r="A29" s="36">
        <v>22</v>
      </c>
      <c r="B29" s="124">
        <v>225690</v>
      </c>
      <c r="C29" s="125" t="s">
        <v>657</v>
      </c>
      <c r="D29" s="42" t="s">
        <v>196</v>
      </c>
      <c r="E29" s="4"/>
      <c r="F29" s="4"/>
      <c r="G29" s="4"/>
      <c r="H29" s="4"/>
      <c r="I29" s="3"/>
      <c r="J29" s="11"/>
      <c r="K29" s="11"/>
      <c r="L29" s="11"/>
      <c r="M29" s="11"/>
      <c r="N29" s="11"/>
      <c r="O29" s="11"/>
      <c r="P29" s="11"/>
      <c r="Q29" s="40"/>
      <c r="R29" s="11"/>
      <c r="S29" s="40"/>
      <c r="T29" s="40"/>
      <c r="U29" s="11"/>
      <c r="V29" s="11">
        <v>0</v>
      </c>
      <c r="W29" s="11"/>
      <c r="X29" s="11"/>
      <c r="Y29" s="40">
        <f t="shared" si="0"/>
        <v>0</v>
      </c>
      <c r="Z29" s="126"/>
      <c r="AA29" s="126"/>
      <c r="AB29" s="35"/>
    </row>
    <row r="30" spans="1:28" s="25" customFormat="1" ht="45" x14ac:dyDescent="0.25">
      <c r="A30" s="36">
        <v>23</v>
      </c>
      <c r="B30" s="124">
        <v>225701</v>
      </c>
      <c r="C30" s="125" t="s">
        <v>658</v>
      </c>
      <c r="D30" s="42" t="s">
        <v>196</v>
      </c>
      <c r="E30" s="4"/>
      <c r="F30" s="4"/>
      <c r="G30" s="4"/>
      <c r="H30" s="4"/>
      <c r="I30" s="3"/>
      <c r="J30" s="11"/>
      <c r="K30" s="11"/>
      <c r="L30" s="11"/>
      <c r="M30" s="11"/>
      <c r="N30" s="11"/>
      <c r="O30" s="11"/>
      <c r="P30" s="11"/>
      <c r="Q30" s="40"/>
      <c r="R30" s="11"/>
      <c r="S30" s="40"/>
      <c r="T30" s="40"/>
      <c r="U30" s="11"/>
      <c r="V30" s="11">
        <v>0</v>
      </c>
      <c r="W30" s="11"/>
      <c r="X30" s="11"/>
      <c r="Y30" s="40">
        <f t="shared" si="0"/>
        <v>0</v>
      </c>
      <c r="Z30" s="126"/>
      <c r="AA30" s="126"/>
      <c r="AB30" s="35"/>
    </row>
    <row r="31" spans="1:28" s="25" customFormat="1" ht="45" x14ac:dyDescent="0.25">
      <c r="A31" s="36">
        <v>24</v>
      </c>
      <c r="B31" s="124">
        <v>225702</v>
      </c>
      <c r="C31" s="125" t="s">
        <v>659</v>
      </c>
      <c r="D31" s="42" t="s">
        <v>196</v>
      </c>
      <c r="E31" s="4"/>
      <c r="F31" s="4"/>
      <c r="G31" s="4"/>
      <c r="H31" s="4"/>
      <c r="I31" s="3"/>
      <c r="J31" s="11"/>
      <c r="K31" s="11"/>
      <c r="L31" s="11"/>
      <c r="M31" s="11"/>
      <c r="N31" s="11"/>
      <c r="O31" s="11"/>
      <c r="P31" s="11"/>
      <c r="Q31" s="40"/>
      <c r="R31" s="11"/>
      <c r="S31" s="40"/>
      <c r="T31" s="40"/>
      <c r="U31" s="11"/>
      <c r="V31" s="11">
        <v>0</v>
      </c>
      <c r="W31" s="11"/>
      <c r="X31" s="11"/>
      <c r="Y31" s="40">
        <f t="shared" si="0"/>
        <v>0</v>
      </c>
      <c r="Z31" s="126"/>
      <c r="AA31" s="126"/>
      <c r="AB31" s="35"/>
    </row>
    <row r="32" spans="1:28" s="25" customFormat="1" ht="45" x14ac:dyDescent="0.25">
      <c r="A32" s="36">
        <v>25</v>
      </c>
      <c r="B32" s="124">
        <v>225706</v>
      </c>
      <c r="C32" s="125" t="s">
        <v>660</v>
      </c>
      <c r="D32" s="42" t="s">
        <v>196</v>
      </c>
      <c r="E32" s="4"/>
      <c r="F32" s="4"/>
      <c r="G32" s="4"/>
      <c r="H32" s="4"/>
      <c r="I32" s="3"/>
      <c r="J32" s="11"/>
      <c r="K32" s="11"/>
      <c r="L32" s="11"/>
      <c r="M32" s="11"/>
      <c r="N32" s="11"/>
      <c r="O32" s="11"/>
      <c r="P32" s="11"/>
      <c r="Q32" s="40"/>
      <c r="R32" s="11"/>
      <c r="S32" s="40"/>
      <c r="T32" s="40"/>
      <c r="U32" s="11"/>
      <c r="V32" s="11">
        <v>0</v>
      </c>
      <c r="W32" s="11"/>
      <c r="X32" s="11"/>
      <c r="Y32" s="40">
        <f t="shared" si="0"/>
        <v>0</v>
      </c>
      <c r="Z32" s="126"/>
      <c r="AA32" s="126"/>
      <c r="AB32" s="35"/>
    </row>
    <row r="33" spans="1:28" s="25" customFormat="1" ht="45" x14ac:dyDescent="0.25">
      <c r="A33" s="36">
        <v>26</v>
      </c>
      <c r="B33" s="124">
        <v>225707</v>
      </c>
      <c r="C33" s="125" t="s">
        <v>661</v>
      </c>
      <c r="D33" s="42" t="s">
        <v>196</v>
      </c>
      <c r="E33" s="4"/>
      <c r="F33" s="4"/>
      <c r="G33" s="4"/>
      <c r="H33" s="4"/>
      <c r="I33" s="3"/>
      <c r="J33" s="11"/>
      <c r="K33" s="11"/>
      <c r="L33" s="11"/>
      <c r="M33" s="11"/>
      <c r="N33" s="11"/>
      <c r="O33" s="11"/>
      <c r="P33" s="11"/>
      <c r="Q33" s="40"/>
      <c r="R33" s="11"/>
      <c r="S33" s="40"/>
      <c r="T33" s="40"/>
      <c r="U33" s="11"/>
      <c r="V33" s="11">
        <v>0</v>
      </c>
      <c r="W33" s="11"/>
      <c r="X33" s="11"/>
      <c r="Y33" s="40">
        <f t="shared" si="0"/>
        <v>0</v>
      </c>
      <c r="Z33" s="126"/>
      <c r="AA33" s="126"/>
      <c r="AB33" s="35"/>
    </row>
    <row r="34" spans="1:28" s="25" customFormat="1" ht="60" x14ac:dyDescent="0.25">
      <c r="A34" s="36">
        <v>27</v>
      </c>
      <c r="B34" s="124">
        <v>225708</v>
      </c>
      <c r="C34" s="125" t="s">
        <v>662</v>
      </c>
      <c r="D34" s="42" t="s">
        <v>196</v>
      </c>
      <c r="E34" s="4"/>
      <c r="F34" s="4"/>
      <c r="G34" s="4"/>
      <c r="H34" s="4"/>
      <c r="I34" s="3"/>
      <c r="J34" s="11"/>
      <c r="K34" s="11"/>
      <c r="L34" s="11"/>
      <c r="M34" s="11"/>
      <c r="N34" s="11"/>
      <c r="O34" s="11"/>
      <c r="P34" s="11"/>
      <c r="Q34" s="40"/>
      <c r="R34" s="11"/>
      <c r="S34" s="40"/>
      <c r="T34" s="40"/>
      <c r="U34" s="11"/>
      <c r="V34" s="11">
        <v>0</v>
      </c>
      <c r="W34" s="11"/>
      <c r="X34" s="11"/>
      <c r="Y34" s="40">
        <f t="shared" si="0"/>
        <v>0</v>
      </c>
      <c r="Z34" s="126"/>
      <c r="AA34" s="126"/>
      <c r="AB34" s="35"/>
    </row>
    <row r="35" spans="1:28" s="25" customFormat="1" ht="60" x14ac:dyDescent="0.25">
      <c r="A35" s="36">
        <v>28</v>
      </c>
      <c r="B35" s="124">
        <v>225709</v>
      </c>
      <c r="C35" s="125" t="s">
        <v>663</v>
      </c>
      <c r="D35" s="42" t="s">
        <v>196</v>
      </c>
      <c r="E35" s="4"/>
      <c r="F35" s="4"/>
      <c r="G35" s="4"/>
      <c r="H35" s="4"/>
      <c r="I35" s="3"/>
      <c r="J35" s="11"/>
      <c r="K35" s="11"/>
      <c r="L35" s="11"/>
      <c r="M35" s="11"/>
      <c r="N35" s="11"/>
      <c r="O35" s="11"/>
      <c r="P35" s="11"/>
      <c r="Q35" s="40"/>
      <c r="R35" s="11"/>
      <c r="S35" s="40"/>
      <c r="T35" s="40"/>
      <c r="U35" s="11"/>
      <c r="V35" s="11">
        <v>0</v>
      </c>
      <c r="W35" s="11"/>
      <c r="X35" s="11"/>
      <c r="Y35" s="40">
        <f t="shared" si="0"/>
        <v>0</v>
      </c>
      <c r="Z35" s="126"/>
      <c r="AA35" s="126"/>
      <c r="AB35" s="35"/>
    </row>
    <row r="36" spans="1:28" s="25" customFormat="1" ht="60" x14ac:dyDescent="0.25">
      <c r="A36" s="36">
        <v>29</v>
      </c>
      <c r="B36" s="124">
        <v>225710</v>
      </c>
      <c r="C36" s="125" t="s">
        <v>664</v>
      </c>
      <c r="D36" s="42" t="s">
        <v>196</v>
      </c>
      <c r="E36" s="4"/>
      <c r="F36" s="4"/>
      <c r="G36" s="4"/>
      <c r="H36" s="4"/>
      <c r="I36" s="3"/>
      <c r="J36" s="11"/>
      <c r="K36" s="11"/>
      <c r="L36" s="11"/>
      <c r="M36" s="11"/>
      <c r="N36" s="11"/>
      <c r="O36" s="11"/>
      <c r="P36" s="11"/>
      <c r="Q36" s="40"/>
      <c r="R36" s="11"/>
      <c r="S36" s="40"/>
      <c r="T36" s="40"/>
      <c r="U36" s="11"/>
      <c r="V36" s="11">
        <v>0</v>
      </c>
      <c r="W36" s="11"/>
      <c r="X36" s="11"/>
      <c r="Y36" s="40">
        <f t="shared" si="0"/>
        <v>0</v>
      </c>
      <c r="Z36" s="126"/>
      <c r="AA36" s="126"/>
      <c r="AB36" s="35"/>
    </row>
    <row r="37" spans="1:28" s="25" customFormat="1" ht="45" x14ac:dyDescent="0.25">
      <c r="A37" s="36">
        <v>30</v>
      </c>
      <c r="B37" s="124">
        <v>226775</v>
      </c>
      <c r="C37" s="125" t="s">
        <v>665</v>
      </c>
      <c r="D37" s="42" t="s">
        <v>196</v>
      </c>
      <c r="E37" s="4"/>
      <c r="F37" s="4"/>
      <c r="G37" s="4"/>
      <c r="H37" s="4"/>
      <c r="I37" s="3"/>
      <c r="J37" s="11"/>
      <c r="K37" s="11"/>
      <c r="L37" s="11"/>
      <c r="M37" s="11"/>
      <c r="N37" s="11"/>
      <c r="O37" s="11"/>
      <c r="P37" s="11"/>
      <c r="Q37" s="40"/>
      <c r="R37" s="11"/>
      <c r="S37" s="40"/>
      <c r="T37" s="40"/>
      <c r="U37" s="11"/>
      <c r="V37" s="11">
        <v>0</v>
      </c>
      <c r="W37" s="11"/>
      <c r="X37" s="11"/>
      <c r="Y37" s="40">
        <f t="shared" si="0"/>
        <v>0</v>
      </c>
      <c r="Z37" s="126"/>
      <c r="AA37" s="126"/>
      <c r="AB37" s="35"/>
    </row>
    <row r="38" spans="1:28" s="25" customFormat="1" ht="75" x14ac:dyDescent="0.25">
      <c r="A38" s="36">
        <v>31</v>
      </c>
      <c r="B38" s="124">
        <v>133368</v>
      </c>
      <c r="C38" s="125" t="s">
        <v>666</v>
      </c>
      <c r="D38" s="42" t="s">
        <v>196</v>
      </c>
      <c r="E38" s="4"/>
      <c r="F38" s="4"/>
      <c r="G38" s="4"/>
      <c r="H38" s="4"/>
      <c r="I38" s="3"/>
      <c r="J38" s="11"/>
      <c r="K38" s="11"/>
      <c r="L38" s="11"/>
      <c r="M38" s="11"/>
      <c r="N38" s="11"/>
      <c r="O38" s="11"/>
      <c r="P38" s="11"/>
      <c r="Q38" s="40"/>
      <c r="R38" s="11"/>
      <c r="S38" s="40"/>
      <c r="T38" s="40"/>
      <c r="U38" s="11"/>
      <c r="V38" s="11">
        <v>0</v>
      </c>
      <c r="W38" s="11"/>
      <c r="X38" s="11"/>
      <c r="Y38" s="40">
        <f t="shared" si="0"/>
        <v>0</v>
      </c>
      <c r="Z38" s="126"/>
      <c r="AA38" s="126"/>
      <c r="AB38" s="35"/>
    </row>
    <row r="39" spans="1:28" s="25" customFormat="1" ht="105" x14ac:dyDescent="0.25">
      <c r="A39" s="36">
        <v>32</v>
      </c>
      <c r="B39" s="124">
        <v>133372</v>
      </c>
      <c r="C39" s="125" t="s">
        <v>667</v>
      </c>
      <c r="D39" s="42" t="s">
        <v>196</v>
      </c>
      <c r="E39" s="4"/>
      <c r="F39" s="4"/>
      <c r="G39" s="4"/>
      <c r="H39" s="4"/>
      <c r="I39" s="3"/>
      <c r="J39" s="11"/>
      <c r="K39" s="11"/>
      <c r="L39" s="11"/>
      <c r="M39" s="11"/>
      <c r="N39" s="11"/>
      <c r="O39" s="11"/>
      <c r="P39" s="11"/>
      <c r="Q39" s="40"/>
      <c r="R39" s="11"/>
      <c r="S39" s="40"/>
      <c r="T39" s="40"/>
      <c r="U39" s="11"/>
      <c r="V39" s="11">
        <v>0</v>
      </c>
      <c r="W39" s="11"/>
      <c r="X39" s="11"/>
      <c r="Y39" s="40">
        <f t="shared" si="0"/>
        <v>0</v>
      </c>
      <c r="Z39" s="126"/>
      <c r="AA39" s="126"/>
      <c r="AB39" s="35"/>
    </row>
    <row r="40" spans="1:28" s="25" customFormat="1" ht="60" x14ac:dyDescent="0.25">
      <c r="A40" s="36">
        <v>33</v>
      </c>
      <c r="B40" s="124">
        <v>133658</v>
      </c>
      <c r="C40" s="125" t="s">
        <v>668</v>
      </c>
      <c r="D40" s="42" t="s">
        <v>196</v>
      </c>
      <c r="E40" s="4"/>
      <c r="F40" s="4"/>
      <c r="G40" s="4"/>
      <c r="H40" s="4"/>
      <c r="I40" s="3"/>
      <c r="J40" s="11"/>
      <c r="K40" s="11"/>
      <c r="L40" s="11"/>
      <c r="M40" s="11"/>
      <c r="N40" s="11"/>
      <c r="O40" s="11"/>
      <c r="P40" s="11"/>
      <c r="Q40" s="40"/>
      <c r="R40" s="11"/>
      <c r="S40" s="40"/>
      <c r="T40" s="40"/>
      <c r="U40" s="11"/>
      <c r="V40" s="11">
        <v>0</v>
      </c>
      <c r="W40" s="11"/>
      <c r="X40" s="11"/>
      <c r="Y40" s="40">
        <f t="shared" si="0"/>
        <v>0</v>
      </c>
      <c r="Z40" s="126"/>
      <c r="AA40" s="126"/>
      <c r="AB40" s="35"/>
    </row>
    <row r="41" spans="1:28" s="25" customFormat="1" ht="90" x14ac:dyDescent="0.25">
      <c r="A41" s="36">
        <v>34</v>
      </c>
      <c r="B41" s="124">
        <v>137817</v>
      </c>
      <c r="C41" s="125" t="s">
        <v>669</v>
      </c>
      <c r="D41" s="42" t="s">
        <v>196</v>
      </c>
      <c r="E41" s="4"/>
      <c r="F41" s="4"/>
      <c r="G41" s="4"/>
      <c r="H41" s="4"/>
      <c r="I41" s="3"/>
      <c r="J41" s="11"/>
      <c r="K41" s="11"/>
      <c r="L41" s="11"/>
      <c r="M41" s="11"/>
      <c r="N41" s="11"/>
      <c r="O41" s="11"/>
      <c r="P41" s="11"/>
      <c r="Q41" s="40"/>
      <c r="R41" s="11"/>
      <c r="S41" s="40"/>
      <c r="T41" s="40"/>
      <c r="U41" s="11"/>
      <c r="V41" s="11">
        <v>0</v>
      </c>
      <c r="W41" s="11"/>
      <c r="X41" s="11"/>
      <c r="Y41" s="40">
        <f t="shared" si="0"/>
        <v>0</v>
      </c>
      <c r="Z41" s="126"/>
      <c r="AA41" s="126"/>
      <c r="AB41" s="35"/>
    </row>
    <row r="42" spans="1:28" s="25" customFormat="1" ht="105" x14ac:dyDescent="0.25">
      <c r="A42" s="36">
        <v>35</v>
      </c>
      <c r="B42" s="124">
        <v>155292</v>
      </c>
      <c r="C42" s="125" t="s">
        <v>670</v>
      </c>
      <c r="D42" s="42" t="s">
        <v>196</v>
      </c>
      <c r="E42" s="4"/>
      <c r="F42" s="4"/>
      <c r="G42" s="4"/>
      <c r="H42" s="4"/>
      <c r="I42" s="3"/>
      <c r="J42" s="11"/>
      <c r="K42" s="11"/>
      <c r="L42" s="11"/>
      <c r="M42" s="11"/>
      <c r="N42" s="11"/>
      <c r="O42" s="11"/>
      <c r="P42" s="11"/>
      <c r="Q42" s="40"/>
      <c r="R42" s="11"/>
      <c r="S42" s="40"/>
      <c r="T42" s="40"/>
      <c r="U42" s="11"/>
      <c r="V42" s="11">
        <v>0</v>
      </c>
      <c r="W42" s="11"/>
      <c r="X42" s="11"/>
      <c r="Y42" s="40">
        <f t="shared" si="0"/>
        <v>0</v>
      </c>
      <c r="Z42" s="126"/>
      <c r="AA42" s="126"/>
      <c r="AB42" s="35"/>
    </row>
    <row r="43" spans="1:28" s="25" customFormat="1" ht="60" x14ac:dyDescent="0.25">
      <c r="A43" s="36">
        <v>36</v>
      </c>
      <c r="B43" s="124">
        <v>241753</v>
      </c>
      <c r="C43" s="125" t="s">
        <v>671</v>
      </c>
      <c r="D43" s="42" t="s">
        <v>196</v>
      </c>
      <c r="E43" s="4"/>
      <c r="F43" s="4"/>
      <c r="G43" s="4"/>
      <c r="H43" s="4"/>
      <c r="I43" s="3"/>
      <c r="J43" s="11"/>
      <c r="K43" s="11"/>
      <c r="L43" s="11"/>
      <c r="M43" s="11"/>
      <c r="N43" s="11"/>
      <c r="O43" s="11"/>
      <c r="P43" s="11"/>
      <c r="Q43" s="40"/>
      <c r="R43" s="11"/>
      <c r="S43" s="40"/>
      <c r="T43" s="40"/>
      <c r="U43" s="11"/>
      <c r="V43" s="11">
        <v>0</v>
      </c>
      <c r="W43" s="11"/>
      <c r="X43" s="11"/>
      <c r="Y43" s="40">
        <f t="shared" si="0"/>
        <v>0</v>
      </c>
      <c r="Z43" s="126"/>
      <c r="AA43" s="126"/>
      <c r="AB43" s="35"/>
    </row>
    <row r="44" spans="1:28" x14ac:dyDescent="0.25">
      <c r="A44" s="30" t="s">
        <v>209</v>
      </c>
      <c r="B44" s="117"/>
      <c r="C44" s="31"/>
      <c r="D44" s="31"/>
      <c r="E44" s="31"/>
      <c r="F44" s="31"/>
      <c r="G44" s="46"/>
      <c r="H44" s="46"/>
      <c r="I44" s="45"/>
      <c r="J44" s="46"/>
      <c r="K44" s="46"/>
      <c r="L44" s="46"/>
      <c r="M44" s="46"/>
      <c r="N44" s="46"/>
      <c r="O44" s="46"/>
      <c r="P44" s="46"/>
      <c r="Q44" s="46"/>
      <c r="R44" s="46"/>
      <c r="S44" s="40"/>
      <c r="T44" s="40"/>
      <c r="U44" s="46"/>
      <c r="V44" s="46"/>
      <c r="W44" s="46"/>
      <c r="X44" s="46"/>
      <c r="Y44" s="40"/>
      <c r="Z44" s="31"/>
      <c r="AA44" s="34"/>
      <c r="AB44" s="35"/>
    </row>
    <row r="45" spans="1:28" s="25" customFormat="1" ht="51.75" customHeight="1" x14ac:dyDescent="0.25">
      <c r="A45" s="36">
        <f>+A43+1</f>
        <v>37</v>
      </c>
      <c r="B45" s="124">
        <v>224915</v>
      </c>
      <c r="C45" s="125" t="s">
        <v>210</v>
      </c>
      <c r="D45" s="37" t="s">
        <v>196</v>
      </c>
      <c r="E45" s="1">
        <v>2249077.36</v>
      </c>
      <c r="F45" s="1">
        <v>800000</v>
      </c>
      <c r="G45" s="1">
        <v>0</v>
      </c>
      <c r="H45" s="1">
        <v>0</v>
      </c>
      <c r="I45" s="2">
        <v>743</v>
      </c>
      <c r="J45" s="5">
        <v>641.99514857142856</v>
      </c>
      <c r="K45" s="5">
        <v>642</v>
      </c>
      <c r="L45" s="5">
        <v>229</v>
      </c>
      <c r="M45" s="5">
        <v>0</v>
      </c>
      <c r="N45" s="5">
        <v>0</v>
      </c>
      <c r="O45" s="5">
        <v>0</v>
      </c>
      <c r="P45" s="5">
        <v>0</v>
      </c>
      <c r="Q45" s="40">
        <v>0</v>
      </c>
      <c r="R45" s="5">
        <v>0</v>
      </c>
      <c r="S45" s="40">
        <v>0</v>
      </c>
      <c r="T45" s="40">
        <v>0</v>
      </c>
      <c r="U45" s="5">
        <v>0</v>
      </c>
      <c r="V45" s="5">
        <v>0</v>
      </c>
      <c r="W45" s="5"/>
      <c r="X45" s="5"/>
      <c r="Y45" s="40">
        <f t="shared" si="0"/>
        <v>0</v>
      </c>
      <c r="Z45" s="126" t="s">
        <v>17</v>
      </c>
      <c r="AA45" s="126" t="s">
        <v>211</v>
      </c>
      <c r="AB45" s="35" t="s">
        <v>282</v>
      </c>
    </row>
    <row r="46" spans="1:28" s="25" customFormat="1" ht="60" x14ac:dyDescent="0.25">
      <c r="A46" s="36">
        <f>+A45+1</f>
        <v>38</v>
      </c>
      <c r="B46" s="124">
        <v>241751</v>
      </c>
      <c r="C46" s="125" t="s">
        <v>672</v>
      </c>
      <c r="D46" s="42" t="s">
        <v>196</v>
      </c>
      <c r="E46" s="4"/>
      <c r="F46" s="4"/>
      <c r="G46" s="4"/>
      <c r="H46" s="4"/>
      <c r="I46" s="3"/>
      <c r="J46" s="11"/>
      <c r="K46" s="11"/>
      <c r="L46" s="11"/>
      <c r="M46" s="11"/>
      <c r="N46" s="11"/>
      <c r="O46" s="11"/>
      <c r="P46" s="11"/>
      <c r="Q46" s="40"/>
      <c r="R46" s="11"/>
      <c r="S46" s="40"/>
      <c r="T46" s="40"/>
      <c r="U46" s="11"/>
      <c r="V46" s="11">
        <v>0</v>
      </c>
      <c r="W46" s="11"/>
      <c r="X46" s="11"/>
      <c r="Y46" s="40">
        <f t="shared" si="0"/>
        <v>0</v>
      </c>
      <c r="Z46" s="126"/>
      <c r="AA46" s="126"/>
      <c r="AB46" s="35"/>
    </row>
    <row r="47" spans="1:28" s="25" customFormat="1" ht="90" x14ac:dyDescent="0.25">
      <c r="A47" s="36">
        <f>+A46+1</f>
        <v>39</v>
      </c>
      <c r="B47" s="124">
        <v>245777</v>
      </c>
      <c r="C47" s="125" t="s">
        <v>673</v>
      </c>
      <c r="D47" s="42" t="s">
        <v>196</v>
      </c>
      <c r="E47" s="4"/>
      <c r="F47" s="4"/>
      <c r="G47" s="4"/>
      <c r="H47" s="4"/>
      <c r="I47" s="3"/>
      <c r="J47" s="11"/>
      <c r="K47" s="11"/>
      <c r="L47" s="11"/>
      <c r="M47" s="11"/>
      <c r="N47" s="11"/>
      <c r="O47" s="11"/>
      <c r="P47" s="11"/>
      <c r="Q47" s="40"/>
      <c r="R47" s="11"/>
      <c r="S47" s="40"/>
      <c r="T47" s="40"/>
      <c r="U47" s="11"/>
      <c r="V47" s="11">
        <v>0</v>
      </c>
      <c r="W47" s="11"/>
      <c r="X47" s="11"/>
      <c r="Y47" s="40">
        <f t="shared" si="0"/>
        <v>0</v>
      </c>
      <c r="Z47" s="126"/>
      <c r="AA47" s="126"/>
      <c r="AB47" s="35"/>
    </row>
    <row r="48" spans="1:28" s="25" customFormat="1" ht="60" x14ac:dyDescent="0.25">
      <c r="A48" s="36">
        <f>+A47+1</f>
        <v>40</v>
      </c>
      <c r="B48" s="124">
        <v>259730</v>
      </c>
      <c r="C48" s="125" t="s">
        <v>675</v>
      </c>
      <c r="D48" s="42" t="s">
        <v>196</v>
      </c>
      <c r="E48" s="4"/>
      <c r="F48" s="4"/>
      <c r="G48" s="4"/>
      <c r="H48" s="4"/>
      <c r="I48" s="3"/>
      <c r="J48" s="11"/>
      <c r="K48" s="11"/>
      <c r="L48" s="11"/>
      <c r="M48" s="11"/>
      <c r="N48" s="11"/>
      <c r="O48" s="11"/>
      <c r="P48" s="11"/>
      <c r="Q48" s="40"/>
      <c r="R48" s="11"/>
      <c r="S48" s="40"/>
      <c r="T48" s="40"/>
      <c r="U48" s="11"/>
      <c r="V48" s="11">
        <v>0</v>
      </c>
      <c r="W48" s="11"/>
      <c r="X48" s="11"/>
      <c r="Y48" s="40">
        <f t="shared" si="0"/>
        <v>0</v>
      </c>
      <c r="Z48" s="126"/>
      <c r="AA48" s="126"/>
      <c r="AB48" s="35"/>
    </row>
    <row r="49" spans="1:28" s="25" customFormat="1" ht="90" x14ac:dyDescent="0.25">
      <c r="A49" s="36">
        <f t="shared" ref="A49:A50" si="1">+A48+1</f>
        <v>41</v>
      </c>
      <c r="B49" s="124">
        <v>299129</v>
      </c>
      <c r="C49" s="125" t="s">
        <v>676</v>
      </c>
      <c r="D49" s="42" t="s">
        <v>196</v>
      </c>
      <c r="E49" s="4"/>
      <c r="F49" s="4"/>
      <c r="G49" s="4">
        <v>12529974</v>
      </c>
      <c r="H49" s="4">
        <v>6529973.2300000004</v>
      </c>
      <c r="I49" s="3"/>
      <c r="J49" s="11"/>
      <c r="K49" s="11"/>
      <c r="L49" s="11"/>
      <c r="M49" s="11"/>
      <c r="N49" s="11"/>
      <c r="O49" s="11"/>
      <c r="P49" s="11"/>
      <c r="Q49" s="40"/>
      <c r="R49" s="11"/>
      <c r="S49" s="40"/>
      <c r="T49" s="40"/>
      <c r="U49" s="11"/>
      <c r="V49" s="11">
        <v>0</v>
      </c>
      <c r="W49" s="11">
        <v>1399.43</v>
      </c>
      <c r="X49" s="11"/>
      <c r="Y49" s="40">
        <f t="shared" si="0"/>
        <v>1399.43</v>
      </c>
      <c r="Z49" s="126"/>
      <c r="AA49" s="126"/>
      <c r="AB49" s="35"/>
    </row>
    <row r="50" spans="1:28" s="25" customFormat="1" ht="75" x14ac:dyDescent="0.25">
      <c r="A50" s="36">
        <f t="shared" si="1"/>
        <v>42</v>
      </c>
      <c r="B50" s="124">
        <v>131294</v>
      </c>
      <c r="C50" s="125" t="s">
        <v>677</v>
      </c>
      <c r="D50" s="42" t="s">
        <v>196</v>
      </c>
      <c r="E50" s="4"/>
      <c r="F50" s="4"/>
      <c r="G50" s="4"/>
      <c r="H50" s="4"/>
      <c r="I50" s="3"/>
      <c r="J50" s="11"/>
      <c r="K50" s="11"/>
      <c r="L50" s="11"/>
      <c r="M50" s="11"/>
      <c r="N50" s="11"/>
      <c r="O50" s="11"/>
      <c r="P50" s="11"/>
      <c r="Q50" s="40"/>
      <c r="R50" s="11"/>
      <c r="S50" s="40"/>
      <c r="T50" s="40"/>
      <c r="U50" s="11"/>
      <c r="V50" s="11">
        <v>0</v>
      </c>
      <c r="W50" s="11"/>
      <c r="X50" s="11"/>
      <c r="Y50" s="40">
        <f t="shared" si="0"/>
        <v>0</v>
      </c>
      <c r="Z50" s="126"/>
      <c r="AA50" s="126"/>
      <c r="AB50" s="35"/>
    </row>
    <row r="51" spans="1:28" x14ac:dyDescent="0.25">
      <c r="A51" s="30" t="s">
        <v>350</v>
      </c>
      <c r="B51" s="117"/>
      <c r="C51" s="31" t="s">
        <v>674</v>
      </c>
      <c r="D51" s="31"/>
      <c r="E51" s="31"/>
      <c r="F51" s="31"/>
      <c r="G51" s="46"/>
      <c r="H51" s="46"/>
      <c r="I51" s="45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0">
        <v>0</v>
      </c>
      <c r="U51" s="46"/>
      <c r="V51" s="46"/>
      <c r="W51" s="46"/>
      <c r="X51" s="46"/>
      <c r="Y51" s="40"/>
      <c r="Z51" s="31"/>
      <c r="AA51" s="34"/>
      <c r="AB51" s="35"/>
    </row>
    <row r="52" spans="1:28" s="25" customFormat="1" ht="75" x14ac:dyDescent="0.25">
      <c r="A52" s="36">
        <f>+A50+1</f>
        <v>43</v>
      </c>
      <c r="B52" s="124">
        <v>150509</v>
      </c>
      <c r="C52" s="125" t="s">
        <v>479</v>
      </c>
      <c r="D52" s="37" t="s">
        <v>64</v>
      </c>
      <c r="E52" s="1">
        <v>0</v>
      </c>
      <c r="F52" s="1">
        <v>0</v>
      </c>
      <c r="G52" s="1">
        <v>51668</v>
      </c>
      <c r="H52" s="1">
        <v>0</v>
      </c>
      <c r="I52" s="2"/>
      <c r="J52" s="5">
        <v>0</v>
      </c>
      <c r="K52" s="5">
        <v>0</v>
      </c>
      <c r="L52" s="5">
        <v>1</v>
      </c>
      <c r="M52" s="11">
        <v>0</v>
      </c>
      <c r="N52" s="11">
        <v>0</v>
      </c>
      <c r="O52" s="11">
        <v>0</v>
      </c>
      <c r="P52" s="5">
        <v>0</v>
      </c>
      <c r="Q52" s="40">
        <v>0</v>
      </c>
      <c r="R52" s="5">
        <v>1</v>
      </c>
      <c r="S52" s="40">
        <v>0</v>
      </c>
      <c r="T52" s="40">
        <v>0</v>
      </c>
      <c r="U52" s="5">
        <v>0</v>
      </c>
      <c r="V52" s="5">
        <v>0</v>
      </c>
      <c r="W52" s="5"/>
      <c r="X52" s="5"/>
      <c r="Y52" s="40">
        <f t="shared" si="0"/>
        <v>1</v>
      </c>
      <c r="Z52" s="126" t="s">
        <v>65</v>
      </c>
      <c r="AA52" s="126" t="s">
        <v>478</v>
      </c>
      <c r="AB52" s="35"/>
    </row>
    <row r="53" spans="1:28" s="25" customFormat="1" ht="75" x14ac:dyDescent="0.25">
      <c r="A53" s="36">
        <f>+A52+1</f>
        <v>44</v>
      </c>
      <c r="B53" s="124">
        <v>225692</v>
      </c>
      <c r="C53" s="125" t="s">
        <v>351</v>
      </c>
      <c r="D53" s="37" t="s">
        <v>196</v>
      </c>
      <c r="E53" s="1">
        <v>0</v>
      </c>
      <c r="F53" s="1">
        <v>0</v>
      </c>
      <c r="G53" s="1">
        <v>12253098</v>
      </c>
      <c r="H53" s="1">
        <v>9537357.8200000003</v>
      </c>
      <c r="I53" s="2">
        <v>5788.66</v>
      </c>
      <c r="J53" s="5">
        <v>0</v>
      </c>
      <c r="K53" s="5">
        <v>0</v>
      </c>
      <c r="L53" s="5">
        <v>10593</v>
      </c>
      <c r="M53" s="5">
        <v>0</v>
      </c>
      <c r="N53" s="5">
        <v>0</v>
      </c>
      <c r="O53" s="5">
        <v>570.65</v>
      </c>
      <c r="P53" s="5">
        <v>0</v>
      </c>
      <c r="Q53" s="5">
        <v>976.55</v>
      </c>
      <c r="R53" s="5">
        <v>0</v>
      </c>
      <c r="S53" s="40">
        <v>121.17</v>
      </c>
      <c r="T53" s="40">
        <v>1062.6199999999999</v>
      </c>
      <c r="U53" s="5">
        <v>0</v>
      </c>
      <c r="V53" s="5"/>
      <c r="W53" s="5"/>
      <c r="X53" s="5"/>
      <c r="Y53" s="40">
        <f t="shared" si="0"/>
        <v>2730.99</v>
      </c>
      <c r="Z53" s="126" t="s">
        <v>107</v>
      </c>
      <c r="AA53" s="126" t="s">
        <v>107</v>
      </c>
      <c r="AB53" s="35"/>
    </row>
    <row r="54" spans="1:28" s="25" customFormat="1" ht="75" x14ac:dyDescent="0.25">
      <c r="A54" s="36">
        <f>+A53+1</f>
        <v>45</v>
      </c>
      <c r="B54" s="124">
        <v>225693</v>
      </c>
      <c r="C54" s="125" t="s">
        <v>379</v>
      </c>
      <c r="D54" s="37" t="s">
        <v>196</v>
      </c>
      <c r="E54" s="1">
        <v>0</v>
      </c>
      <c r="F54" s="1">
        <v>0</v>
      </c>
      <c r="G54" s="1">
        <v>5325235</v>
      </c>
      <c r="H54" s="1">
        <v>3543631.79</v>
      </c>
      <c r="I54" s="2">
        <v>3362.08</v>
      </c>
      <c r="J54" s="5">
        <v>0</v>
      </c>
      <c r="K54" s="5">
        <v>0</v>
      </c>
      <c r="L54" s="5">
        <v>974</v>
      </c>
      <c r="M54" s="5">
        <v>0</v>
      </c>
      <c r="N54" s="5">
        <v>0</v>
      </c>
      <c r="O54" s="5">
        <v>416.67</v>
      </c>
      <c r="P54" s="5">
        <v>0</v>
      </c>
      <c r="Q54" s="40">
        <v>0</v>
      </c>
      <c r="R54" s="5">
        <v>222.92</v>
      </c>
      <c r="S54" s="40">
        <v>0</v>
      </c>
      <c r="T54" s="40">
        <v>0</v>
      </c>
      <c r="U54" s="5">
        <v>0</v>
      </c>
      <c r="V54" s="5">
        <v>0</v>
      </c>
      <c r="W54" s="5"/>
      <c r="X54" s="5"/>
      <c r="Y54" s="40">
        <f t="shared" si="0"/>
        <v>639.59</v>
      </c>
      <c r="Z54" s="126" t="s">
        <v>65</v>
      </c>
      <c r="AA54" s="126" t="s">
        <v>65</v>
      </c>
      <c r="AB54" s="35"/>
    </row>
    <row r="55" spans="1:28" s="25" customFormat="1" ht="51.75" customHeight="1" x14ac:dyDescent="0.25">
      <c r="A55" s="36">
        <f>+A54+1</f>
        <v>46</v>
      </c>
      <c r="B55" s="124">
        <v>225704</v>
      </c>
      <c r="C55" s="125" t="s">
        <v>380</v>
      </c>
      <c r="D55" s="37" t="s">
        <v>196</v>
      </c>
      <c r="E55" s="1">
        <v>0</v>
      </c>
      <c r="F55" s="1">
        <v>0</v>
      </c>
      <c r="G55" s="1">
        <v>6130636</v>
      </c>
      <c r="H55" s="1">
        <v>5579077.6900000004</v>
      </c>
      <c r="I55" s="2">
        <v>3920</v>
      </c>
      <c r="J55" s="5">
        <v>0</v>
      </c>
      <c r="K55" s="5">
        <v>0</v>
      </c>
      <c r="L55" s="5">
        <v>1323</v>
      </c>
      <c r="M55" s="5">
        <v>0</v>
      </c>
      <c r="N55" s="5">
        <v>797.47</v>
      </c>
      <c r="O55" s="5">
        <v>59.01</v>
      </c>
      <c r="P55" s="5">
        <v>75.61</v>
      </c>
      <c r="Q55" s="40">
        <v>0</v>
      </c>
      <c r="R55" s="5">
        <v>0</v>
      </c>
      <c r="S55" s="40">
        <v>0</v>
      </c>
      <c r="T55" s="40">
        <v>0</v>
      </c>
      <c r="U55" s="5">
        <v>0</v>
      </c>
      <c r="V55" s="5">
        <v>0</v>
      </c>
      <c r="W55" s="5"/>
      <c r="X55" s="5"/>
      <c r="Y55" s="40">
        <f t="shared" si="0"/>
        <v>932.09</v>
      </c>
      <c r="Z55" s="126" t="s">
        <v>82</v>
      </c>
      <c r="AA55" s="126" t="s">
        <v>82</v>
      </c>
      <c r="AB55" s="35"/>
    </row>
    <row r="56" spans="1:28" x14ac:dyDescent="0.25">
      <c r="A56" s="30" t="s">
        <v>212</v>
      </c>
      <c r="B56" s="117"/>
      <c r="C56" s="31"/>
      <c r="D56" s="31"/>
      <c r="E56" s="31"/>
      <c r="F56" s="31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0"/>
      <c r="U56" s="46"/>
      <c r="V56" s="46"/>
      <c r="W56" s="46"/>
      <c r="X56" s="46"/>
      <c r="Y56" s="40"/>
      <c r="Z56" s="31"/>
      <c r="AA56" s="34"/>
      <c r="AB56" s="35"/>
    </row>
    <row r="57" spans="1:28" s="25" customFormat="1" ht="45" x14ac:dyDescent="0.25">
      <c r="A57" s="36">
        <f>+A55+1</f>
        <v>47</v>
      </c>
      <c r="B57" s="118">
        <v>209009</v>
      </c>
      <c r="C57" s="37" t="s">
        <v>213</v>
      </c>
      <c r="D57" s="37" t="s">
        <v>196</v>
      </c>
      <c r="E57" s="1">
        <v>4403550</v>
      </c>
      <c r="F57" s="1">
        <v>3100887</v>
      </c>
      <c r="G57" s="1">
        <v>65041446</v>
      </c>
      <c r="H57" s="1">
        <v>63942015.359999999</v>
      </c>
      <c r="I57" s="2">
        <v>19531</v>
      </c>
      <c r="J57" s="5">
        <v>1258.0042857142857</v>
      </c>
      <c r="K57" s="5">
        <v>1258</v>
      </c>
      <c r="L57" s="5">
        <v>7101.69</v>
      </c>
      <c r="M57" s="5">
        <v>60.67</v>
      </c>
      <c r="N57" s="5">
        <v>429.27</v>
      </c>
      <c r="O57" s="5">
        <v>3515.2</v>
      </c>
      <c r="P57" s="5">
        <v>0</v>
      </c>
      <c r="Q57" s="40">
        <v>0</v>
      </c>
      <c r="R57" s="5">
        <v>0</v>
      </c>
      <c r="S57" s="40">
        <v>0</v>
      </c>
      <c r="T57" s="40">
        <v>270.33999999999997</v>
      </c>
      <c r="U57" s="5">
        <v>0</v>
      </c>
      <c r="V57" s="5">
        <v>0</v>
      </c>
      <c r="W57" s="5"/>
      <c r="X57" s="5"/>
      <c r="Y57" s="40">
        <f t="shared" si="0"/>
        <v>4275.4799999999996</v>
      </c>
      <c r="Z57" s="39" t="s">
        <v>214</v>
      </c>
      <c r="AA57" s="37" t="s">
        <v>215</v>
      </c>
      <c r="AB57" s="35" t="s">
        <v>282</v>
      </c>
    </row>
    <row r="58" spans="1:28" s="25" customFormat="1" ht="45.75" x14ac:dyDescent="0.25">
      <c r="A58" s="36">
        <f>A57+1</f>
        <v>48</v>
      </c>
      <c r="B58" s="118">
        <v>209034</v>
      </c>
      <c r="C58" s="119" t="s">
        <v>216</v>
      </c>
      <c r="D58" s="37" t="s">
        <v>196</v>
      </c>
      <c r="E58" s="1">
        <v>10619000</v>
      </c>
      <c r="F58" s="1">
        <v>4336180</v>
      </c>
      <c r="G58" s="1">
        <v>160839</v>
      </c>
      <c r="H58" s="1">
        <v>0</v>
      </c>
      <c r="I58" s="2">
        <v>14286</v>
      </c>
      <c r="J58" s="5">
        <v>3034</v>
      </c>
      <c r="K58" s="5">
        <v>3034</v>
      </c>
      <c r="L58" s="5">
        <v>296</v>
      </c>
      <c r="M58" s="5">
        <v>0</v>
      </c>
      <c r="N58" s="5">
        <v>0</v>
      </c>
      <c r="O58" s="5">
        <v>0</v>
      </c>
      <c r="P58" s="5">
        <v>0</v>
      </c>
      <c r="Q58" s="40">
        <v>0</v>
      </c>
      <c r="R58" s="5">
        <v>0</v>
      </c>
      <c r="S58" s="40">
        <v>0</v>
      </c>
      <c r="T58" s="40">
        <v>0</v>
      </c>
      <c r="U58" s="5">
        <v>0</v>
      </c>
      <c r="V58" s="5">
        <v>0</v>
      </c>
      <c r="W58" s="5"/>
      <c r="X58" s="5"/>
      <c r="Y58" s="40">
        <f t="shared" si="0"/>
        <v>0</v>
      </c>
      <c r="Z58" s="39" t="s">
        <v>217</v>
      </c>
      <c r="AA58" s="39" t="s">
        <v>165</v>
      </c>
      <c r="AB58" s="35" t="s">
        <v>282</v>
      </c>
    </row>
    <row r="59" spans="1:28" s="25" customFormat="1" ht="45" x14ac:dyDescent="0.25">
      <c r="A59" s="36">
        <f>A58+1</f>
        <v>49</v>
      </c>
      <c r="B59" s="118">
        <v>278966</v>
      </c>
      <c r="C59" s="37" t="s">
        <v>218</v>
      </c>
      <c r="D59" s="37" t="s">
        <v>196</v>
      </c>
      <c r="E59" s="1">
        <v>44883250.001428574</v>
      </c>
      <c r="F59" s="1">
        <v>7100000</v>
      </c>
      <c r="G59" s="1">
        <v>0</v>
      </c>
      <c r="H59" s="1">
        <v>0</v>
      </c>
      <c r="I59" s="2">
        <v>19531</v>
      </c>
      <c r="J59" s="5">
        <v>12823.997020408162</v>
      </c>
      <c r="K59" s="5">
        <v>12824</v>
      </c>
      <c r="L59" s="5">
        <v>143</v>
      </c>
      <c r="M59" s="5">
        <v>0</v>
      </c>
      <c r="N59" s="5">
        <v>0</v>
      </c>
      <c r="O59" s="5">
        <v>0</v>
      </c>
      <c r="P59" s="5">
        <v>0</v>
      </c>
      <c r="Q59" s="40">
        <v>0</v>
      </c>
      <c r="R59" s="5">
        <v>0</v>
      </c>
      <c r="S59" s="40">
        <v>0</v>
      </c>
      <c r="T59" s="40">
        <v>0</v>
      </c>
      <c r="U59" s="5">
        <v>0</v>
      </c>
      <c r="V59" s="5">
        <v>0</v>
      </c>
      <c r="W59" s="5"/>
      <c r="X59" s="5"/>
      <c r="Y59" s="40">
        <f t="shared" si="0"/>
        <v>0</v>
      </c>
      <c r="Z59" s="39" t="s">
        <v>18</v>
      </c>
      <c r="AA59" s="39" t="s">
        <v>219</v>
      </c>
      <c r="AB59" s="35" t="s">
        <v>282</v>
      </c>
    </row>
    <row r="60" spans="1:28" s="25" customFormat="1" ht="45" x14ac:dyDescent="0.25">
      <c r="A60" s="36">
        <f>A59+1</f>
        <v>50</v>
      </c>
      <c r="B60" s="127">
        <v>278970</v>
      </c>
      <c r="C60" s="42" t="s">
        <v>220</v>
      </c>
      <c r="D60" s="37" t="s">
        <v>196</v>
      </c>
      <c r="E60" s="1">
        <v>44883250.004285723</v>
      </c>
      <c r="F60" s="1">
        <v>7000000</v>
      </c>
      <c r="G60" s="1">
        <v>0</v>
      </c>
      <c r="H60" s="1">
        <v>0</v>
      </c>
      <c r="I60" s="2">
        <v>19531</v>
      </c>
      <c r="J60" s="5">
        <v>12823.997061224489</v>
      </c>
      <c r="K60" s="5">
        <v>12824</v>
      </c>
      <c r="L60" s="5">
        <v>2000</v>
      </c>
      <c r="M60" s="5">
        <v>0</v>
      </c>
      <c r="N60" s="5">
        <v>0</v>
      </c>
      <c r="O60" s="5">
        <v>0</v>
      </c>
      <c r="P60" s="5">
        <v>0</v>
      </c>
      <c r="Q60" s="40">
        <v>0</v>
      </c>
      <c r="R60" s="5">
        <v>0</v>
      </c>
      <c r="S60" s="40">
        <v>0</v>
      </c>
      <c r="T60" s="40">
        <v>0</v>
      </c>
      <c r="U60" s="5">
        <v>0</v>
      </c>
      <c r="V60" s="5">
        <v>0</v>
      </c>
      <c r="W60" s="5"/>
      <c r="X60" s="5"/>
      <c r="Y60" s="40">
        <f t="shared" si="0"/>
        <v>0</v>
      </c>
      <c r="Z60" s="44" t="s">
        <v>221</v>
      </c>
      <c r="AA60" s="44" t="s">
        <v>222</v>
      </c>
      <c r="AB60" s="35" t="s">
        <v>282</v>
      </c>
    </row>
    <row r="61" spans="1:28" s="25" customFormat="1" ht="45" x14ac:dyDescent="0.25">
      <c r="A61" s="36">
        <f>A60+1</f>
        <v>51</v>
      </c>
      <c r="B61" s="118">
        <v>278971</v>
      </c>
      <c r="C61" s="37" t="s">
        <v>223</v>
      </c>
      <c r="D61" s="37" t="s">
        <v>196</v>
      </c>
      <c r="E61" s="1">
        <v>44883249.995714292</v>
      </c>
      <c r="F61" s="1">
        <v>7299200</v>
      </c>
      <c r="G61" s="1">
        <v>0</v>
      </c>
      <c r="H61" s="1">
        <v>0</v>
      </c>
      <c r="I61" s="2">
        <v>19531</v>
      </c>
      <c r="J61" s="5">
        <v>12823.996979591837</v>
      </c>
      <c r="K61" s="5">
        <v>12824</v>
      </c>
      <c r="L61" s="5">
        <v>303</v>
      </c>
      <c r="M61" s="5">
        <v>0</v>
      </c>
      <c r="N61" s="5">
        <v>0</v>
      </c>
      <c r="O61" s="5">
        <v>0</v>
      </c>
      <c r="P61" s="5">
        <v>0</v>
      </c>
      <c r="Q61" s="40">
        <v>0</v>
      </c>
      <c r="R61" s="5">
        <v>0</v>
      </c>
      <c r="S61" s="40">
        <v>0</v>
      </c>
      <c r="T61" s="40">
        <v>0</v>
      </c>
      <c r="U61" s="5">
        <v>0</v>
      </c>
      <c r="V61" s="5">
        <v>0</v>
      </c>
      <c r="W61" s="5"/>
      <c r="X61" s="5"/>
      <c r="Y61" s="40">
        <f t="shared" si="0"/>
        <v>0</v>
      </c>
      <c r="Z61" s="39" t="s">
        <v>17</v>
      </c>
      <c r="AA61" s="39" t="s">
        <v>17</v>
      </c>
      <c r="AB61" s="35" t="s">
        <v>282</v>
      </c>
    </row>
    <row r="62" spans="1:28" x14ac:dyDescent="0.25">
      <c r="A62" s="30" t="s">
        <v>224</v>
      </c>
      <c r="B62" s="117"/>
      <c r="C62" s="31"/>
      <c r="D62" s="31"/>
      <c r="E62" s="31"/>
      <c r="F62" s="31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0"/>
      <c r="U62" s="46"/>
      <c r="V62" s="46"/>
      <c r="W62" s="46"/>
      <c r="X62" s="46"/>
      <c r="Y62" s="40"/>
      <c r="Z62" s="31"/>
      <c r="AA62" s="34"/>
      <c r="AB62" s="35"/>
    </row>
    <row r="63" spans="1:28" s="25" customFormat="1" ht="75" x14ac:dyDescent="0.25">
      <c r="A63" s="36">
        <f>A61+1</f>
        <v>52</v>
      </c>
      <c r="B63" s="127">
        <v>276034</v>
      </c>
      <c r="C63" s="42" t="s">
        <v>352</v>
      </c>
      <c r="D63" s="37" t="s">
        <v>196</v>
      </c>
      <c r="E63" s="1">
        <v>0</v>
      </c>
      <c r="F63" s="1">
        <v>0</v>
      </c>
      <c r="G63" s="1">
        <v>13000000</v>
      </c>
      <c r="H63" s="1">
        <v>12891634.98</v>
      </c>
      <c r="I63" s="2">
        <v>9896</v>
      </c>
      <c r="J63" s="5">
        <v>0</v>
      </c>
      <c r="K63" s="5">
        <v>0</v>
      </c>
      <c r="L63" s="5">
        <v>2714</v>
      </c>
      <c r="M63" s="5">
        <v>0.01</v>
      </c>
      <c r="N63" s="5">
        <v>0</v>
      </c>
      <c r="O63" s="5">
        <v>0</v>
      </c>
      <c r="P63" s="5">
        <v>0</v>
      </c>
      <c r="Q63" s="40">
        <v>0</v>
      </c>
      <c r="R63" s="5">
        <v>0</v>
      </c>
      <c r="S63" s="40">
        <v>271.39999999999998</v>
      </c>
      <c r="T63" s="40">
        <v>0</v>
      </c>
      <c r="U63" s="5">
        <v>0</v>
      </c>
      <c r="V63" s="5">
        <v>0</v>
      </c>
      <c r="W63" s="5"/>
      <c r="X63" s="5"/>
      <c r="Y63" s="40">
        <f t="shared" si="0"/>
        <v>271.40999999999997</v>
      </c>
      <c r="Z63" s="44" t="s">
        <v>99</v>
      </c>
      <c r="AA63" s="42" t="s">
        <v>99</v>
      </c>
      <c r="AB63" s="35" t="s">
        <v>282</v>
      </c>
    </row>
    <row r="64" spans="1:28" s="25" customFormat="1" ht="45" x14ac:dyDescent="0.25">
      <c r="A64" s="36">
        <f t="shared" ref="A64:A75" si="2">A63+1</f>
        <v>53</v>
      </c>
      <c r="B64" s="127">
        <v>279051</v>
      </c>
      <c r="C64" s="42" t="s">
        <v>225</v>
      </c>
      <c r="D64" s="37" t="s">
        <v>196</v>
      </c>
      <c r="E64" s="1">
        <v>22118684</v>
      </c>
      <c r="F64" s="1">
        <v>11524536</v>
      </c>
      <c r="G64" s="1">
        <v>0</v>
      </c>
      <c r="H64" s="1">
        <v>0</v>
      </c>
      <c r="I64" s="2">
        <v>7899</v>
      </c>
      <c r="J64" s="5">
        <v>6319.0020571428577</v>
      </c>
      <c r="K64" s="5">
        <v>3293</v>
      </c>
      <c r="L64" s="5">
        <v>143</v>
      </c>
      <c r="M64" s="5">
        <v>0</v>
      </c>
      <c r="N64" s="5">
        <v>0</v>
      </c>
      <c r="O64" s="5">
        <v>0</v>
      </c>
      <c r="P64" s="5">
        <v>0</v>
      </c>
      <c r="Q64" s="40">
        <v>0</v>
      </c>
      <c r="R64" s="5">
        <v>0</v>
      </c>
      <c r="S64" s="40">
        <v>0</v>
      </c>
      <c r="T64" s="40">
        <v>0</v>
      </c>
      <c r="U64" s="5">
        <v>0</v>
      </c>
      <c r="V64" s="5">
        <v>0</v>
      </c>
      <c r="W64" s="5"/>
      <c r="X64" s="5"/>
      <c r="Y64" s="40">
        <f t="shared" si="0"/>
        <v>0</v>
      </c>
      <c r="Z64" s="44" t="s">
        <v>102</v>
      </c>
      <c r="AA64" s="42" t="s">
        <v>226</v>
      </c>
      <c r="AB64" s="35" t="s">
        <v>282</v>
      </c>
    </row>
    <row r="65" spans="1:28" s="25" customFormat="1" ht="45" x14ac:dyDescent="0.25">
      <c r="A65" s="36">
        <f t="shared" si="2"/>
        <v>54</v>
      </c>
      <c r="B65" s="127">
        <v>279052</v>
      </c>
      <c r="C65" s="42" t="s">
        <v>227</v>
      </c>
      <c r="D65" s="37" t="s">
        <v>196</v>
      </c>
      <c r="E65" s="1">
        <v>22118684</v>
      </c>
      <c r="F65" s="1">
        <v>11923736</v>
      </c>
      <c r="G65" s="1">
        <v>23001022.475000001</v>
      </c>
      <c r="H65" s="1">
        <v>15491466</v>
      </c>
      <c r="I65" s="2">
        <v>7899</v>
      </c>
      <c r="J65" s="5">
        <v>6319.0020571428577</v>
      </c>
      <c r="K65" s="5">
        <v>3407</v>
      </c>
      <c r="L65" s="5">
        <v>8571</v>
      </c>
      <c r="M65" s="5">
        <v>0</v>
      </c>
      <c r="N65" s="5">
        <v>0</v>
      </c>
      <c r="O65" s="5">
        <v>0</v>
      </c>
      <c r="P65" s="5">
        <v>0</v>
      </c>
      <c r="Q65" s="40">
        <v>0</v>
      </c>
      <c r="R65" s="5">
        <v>0</v>
      </c>
      <c r="S65" s="40">
        <v>0</v>
      </c>
      <c r="T65" s="40">
        <v>0</v>
      </c>
      <c r="U65" s="5">
        <v>602.57000000000005</v>
      </c>
      <c r="V65" s="5">
        <v>1075.7</v>
      </c>
      <c r="W65" s="5">
        <v>581.79999999999995</v>
      </c>
      <c r="X65" s="5"/>
      <c r="Y65" s="40">
        <f t="shared" si="0"/>
        <v>2260.0699999999997</v>
      </c>
      <c r="Z65" s="44" t="s">
        <v>33</v>
      </c>
      <c r="AA65" s="44" t="s">
        <v>228</v>
      </c>
      <c r="AB65" s="35" t="s">
        <v>282</v>
      </c>
    </row>
    <row r="66" spans="1:28" s="25" customFormat="1" ht="45" x14ac:dyDescent="0.25">
      <c r="A66" s="36"/>
      <c r="B66" s="127">
        <v>279053</v>
      </c>
      <c r="C66" s="42" t="s">
        <v>685</v>
      </c>
      <c r="D66" s="37" t="s">
        <v>196</v>
      </c>
      <c r="E66" s="1"/>
      <c r="F66" s="1"/>
      <c r="G66" s="1">
        <v>19077312.309999999</v>
      </c>
      <c r="H66" s="1">
        <v>6253142.5</v>
      </c>
      <c r="I66" s="2"/>
      <c r="J66" s="5"/>
      <c r="K66" s="5"/>
      <c r="L66" s="5"/>
      <c r="M66" s="5"/>
      <c r="N66" s="5"/>
      <c r="O66" s="5"/>
      <c r="P66" s="5"/>
      <c r="Q66" s="128"/>
      <c r="R66" s="5"/>
      <c r="S66" s="40"/>
      <c r="T66" s="40"/>
      <c r="U66" s="5"/>
      <c r="V66" s="5"/>
      <c r="W66" s="5"/>
      <c r="X66" s="5"/>
      <c r="Y66" s="40"/>
      <c r="Z66" s="44"/>
      <c r="AA66" s="44"/>
      <c r="AB66" s="35"/>
    </row>
    <row r="67" spans="1:28" s="25" customFormat="1" ht="45" x14ac:dyDescent="0.25">
      <c r="A67" s="36">
        <f>A65+1</f>
        <v>55</v>
      </c>
      <c r="B67" s="127">
        <v>279055</v>
      </c>
      <c r="C67" s="42" t="s">
        <v>229</v>
      </c>
      <c r="D67" s="37" t="s">
        <v>196</v>
      </c>
      <c r="E67" s="1">
        <v>22118684</v>
      </c>
      <c r="F67" s="1">
        <v>14423736</v>
      </c>
      <c r="G67" s="1">
        <v>11010512</v>
      </c>
      <c r="H67" s="1">
        <v>9003392</v>
      </c>
      <c r="I67" s="2">
        <v>7899</v>
      </c>
      <c r="J67" s="5">
        <v>6319.0020571428577</v>
      </c>
      <c r="K67" s="5">
        <v>4121</v>
      </c>
      <c r="L67" s="5">
        <v>4121</v>
      </c>
      <c r="M67" s="5">
        <v>0</v>
      </c>
      <c r="N67" s="5">
        <v>0</v>
      </c>
      <c r="O67" s="5">
        <v>0</v>
      </c>
      <c r="P67" s="5">
        <v>428.69</v>
      </c>
      <c r="Q67" s="5">
        <v>4948.2</v>
      </c>
      <c r="R67" s="5">
        <v>0</v>
      </c>
      <c r="S67" s="40">
        <v>0</v>
      </c>
      <c r="T67" s="40">
        <v>0</v>
      </c>
      <c r="U67" s="5">
        <v>0</v>
      </c>
      <c r="V67" s="5">
        <v>0</v>
      </c>
      <c r="W67" s="5"/>
      <c r="X67" s="5"/>
      <c r="Y67" s="40">
        <f t="shared" si="0"/>
        <v>5376.8899999999994</v>
      </c>
      <c r="Z67" s="44" t="s">
        <v>230</v>
      </c>
      <c r="AA67" s="44" t="s">
        <v>231</v>
      </c>
      <c r="AB67" s="35" t="s">
        <v>282</v>
      </c>
    </row>
    <row r="68" spans="1:28" s="25" customFormat="1" ht="30" x14ac:dyDescent="0.25">
      <c r="A68" s="36">
        <f t="shared" si="2"/>
        <v>56</v>
      </c>
      <c r="B68" s="127">
        <v>279057</v>
      </c>
      <c r="C68" s="42" t="s">
        <v>232</v>
      </c>
      <c r="D68" s="37" t="s">
        <v>196</v>
      </c>
      <c r="E68" s="1">
        <v>22118684</v>
      </c>
      <c r="F68" s="1">
        <v>7000400</v>
      </c>
      <c r="G68" s="1">
        <v>0</v>
      </c>
      <c r="H68" s="1">
        <v>0</v>
      </c>
      <c r="I68" s="2">
        <v>7899</v>
      </c>
      <c r="J68" s="5">
        <v>6319.0020571428577</v>
      </c>
      <c r="K68" s="5">
        <v>2000</v>
      </c>
      <c r="L68" s="5">
        <v>2000</v>
      </c>
      <c r="M68" s="5">
        <v>0</v>
      </c>
      <c r="N68" s="5">
        <v>0</v>
      </c>
      <c r="O68" s="5">
        <v>0</v>
      </c>
      <c r="P68" s="5">
        <v>0</v>
      </c>
      <c r="Q68" s="40">
        <v>0</v>
      </c>
      <c r="R68" s="5">
        <v>0</v>
      </c>
      <c r="S68" s="40">
        <v>0</v>
      </c>
      <c r="T68" s="40">
        <v>0</v>
      </c>
      <c r="U68" s="5">
        <v>0</v>
      </c>
      <c r="V68" s="5">
        <v>0</v>
      </c>
      <c r="W68" s="5"/>
      <c r="X68" s="5"/>
      <c r="Y68" s="40">
        <f t="shared" si="0"/>
        <v>0</v>
      </c>
      <c r="Z68" s="44" t="s">
        <v>121</v>
      </c>
      <c r="AA68" s="44" t="s">
        <v>122</v>
      </c>
      <c r="AB68" s="35" t="s">
        <v>282</v>
      </c>
    </row>
    <row r="69" spans="1:28" s="25" customFormat="1" ht="33" customHeight="1" x14ac:dyDescent="0.25">
      <c r="A69" s="36">
        <f t="shared" si="2"/>
        <v>57</v>
      </c>
      <c r="B69" s="127">
        <v>279058</v>
      </c>
      <c r="C69" s="42" t="s">
        <v>233</v>
      </c>
      <c r="D69" s="37" t="s">
        <v>196</v>
      </c>
      <c r="E69" s="1">
        <v>22118684</v>
      </c>
      <c r="F69" s="1">
        <v>7200400</v>
      </c>
      <c r="G69" s="1">
        <v>0</v>
      </c>
      <c r="H69" s="1">
        <v>0</v>
      </c>
      <c r="I69" s="2">
        <v>7899</v>
      </c>
      <c r="J69" s="5">
        <v>6319.0020571428577</v>
      </c>
      <c r="K69" s="5">
        <v>2057</v>
      </c>
      <c r="L69" s="5">
        <v>286</v>
      </c>
      <c r="M69" s="5">
        <v>0</v>
      </c>
      <c r="N69" s="5">
        <v>0</v>
      </c>
      <c r="O69" s="5">
        <v>0</v>
      </c>
      <c r="P69" s="5">
        <v>0</v>
      </c>
      <c r="Q69" s="40">
        <v>0</v>
      </c>
      <c r="R69" s="5">
        <v>0</v>
      </c>
      <c r="S69" s="40">
        <v>0</v>
      </c>
      <c r="T69" s="40">
        <v>0</v>
      </c>
      <c r="U69" s="5">
        <v>0</v>
      </c>
      <c r="V69" s="5">
        <v>0</v>
      </c>
      <c r="W69" s="5"/>
      <c r="X69" s="5"/>
      <c r="Y69" s="40">
        <f t="shared" si="0"/>
        <v>0</v>
      </c>
      <c r="Z69" s="44" t="s">
        <v>18</v>
      </c>
      <c r="AA69" s="44" t="s">
        <v>94</v>
      </c>
      <c r="AB69" s="35" t="s">
        <v>282</v>
      </c>
    </row>
    <row r="70" spans="1:28" s="25" customFormat="1" ht="45" x14ac:dyDescent="0.25">
      <c r="A70" s="36">
        <f t="shared" si="2"/>
        <v>58</v>
      </c>
      <c r="B70" s="127">
        <v>279059</v>
      </c>
      <c r="C70" s="42" t="s">
        <v>234</v>
      </c>
      <c r="D70" s="37" t="s">
        <v>196</v>
      </c>
      <c r="E70" s="1">
        <v>22118684</v>
      </c>
      <c r="F70" s="1">
        <v>7200000</v>
      </c>
      <c r="G70" s="1">
        <v>8559739</v>
      </c>
      <c r="H70" s="1">
        <v>0</v>
      </c>
      <c r="I70" s="2">
        <v>7899</v>
      </c>
      <c r="J70" s="5">
        <v>6319.0020571428577</v>
      </c>
      <c r="K70" s="5">
        <v>2057</v>
      </c>
      <c r="L70" s="5">
        <v>2057</v>
      </c>
      <c r="M70" s="5">
        <v>0</v>
      </c>
      <c r="N70" s="5">
        <v>0</v>
      </c>
      <c r="O70" s="5">
        <v>0</v>
      </c>
      <c r="P70" s="5">
        <v>0</v>
      </c>
      <c r="Q70" s="40">
        <v>0</v>
      </c>
      <c r="R70" s="5">
        <v>0</v>
      </c>
      <c r="S70" s="40">
        <v>0</v>
      </c>
      <c r="T70" s="40">
        <v>0</v>
      </c>
      <c r="U70" s="5">
        <v>0</v>
      </c>
      <c r="V70" s="5">
        <v>0</v>
      </c>
      <c r="W70" s="5"/>
      <c r="X70" s="5"/>
      <c r="Y70" s="40">
        <f t="shared" si="0"/>
        <v>0</v>
      </c>
      <c r="Z70" s="44" t="s">
        <v>121</v>
      </c>
      <c r="AA70" s="44" t="s">
        <v>235</v>
      </c>
      <c r="AB70" s="35" t="s">
        <v>282</v>
      </c>
    </row>
    <row r="71" spans="1:28" s="25" customFormat="1" ht="45" x14ac:dyDescent="0.25">
      <c r="A71" s="36">
        <f t="shared" si="2"/>
        <v>59</v>
      </c>
      <c r="B71" s="118">
        <v>279060</v>
      </c>
      <c r="C71" s="37" t="s">
        <v>236</v>
      </c>
      <c r="D71" s="37" t="s">
        <v>196</v>
      </c>
      <c r="E71" s="1">
        <v>22118684</v>
      </c>
      <c r="F71" s="1">
        <v>11923736</v>
      </c>
      <c r="G71" s="1">
        <v>23038572</v>
      </c>
      <c r="H71" s="1">
        <v>22838565.760000002</v>
      </c>
      <c r="I71" s="2">
        <v>7899</v>
      </c>
      <c r="J71" s="5">
        <v>6319.0020571428577</v>
      </c>
      <c r="K71" s="5">
        <v>3407</v>
      </c>
      <c r="L71" s="5">
        <v>6420.53</v>
      </c>
      <c r="M71" s="5">
        <v>0</v>
      </c>
      <c r="N71" s="5">
        <v>0</v>
      </c>
      <c r="O71" s="5">
        <v>0</v>
      </c>
      <c r="P71" s="5">
        <v>533.51</v>
      </c>
      <c r="Q71" s="5">
        <v>1674.71</v>
      </c>
      <c r="R71" s="5">
        <v>0</v>
      </c>
      <c r="S71" s="40">
        <v>0</v>
      </c>
      <c r="T71" s="40">
        <v>23.92</v>
      </c>
      <c r="U71" s="5">
        <v>0</v>
      </c>
      <c r="V71" s="5">
        <v>0</v>
      </c>
      <c r="W71" s="5"/>
      <c r="X71" s="5"/>
      <c r="Y71" s="40">
        <f t="shared" si="0"/>
        <v>2232.1400000000003</v>
      </c>
      <c r="Z71" s="39" t="s">
        <v>237</v>
      </c>
      <c r="AA71" s="37" t="s">
        <v>238</v>
      </c>
      <c r="AB71" s="35" t="s">
        <v>282</v>
      </c>
    </row>
    <row r="72" spans="1:28" s="25" customFormat="1" ht="45" x14ac:dyDescent="0.25">
      <c r="A72" s="36">
        <f t="shared" si="2"/>
        <v>60</v>
      </c>
      <c r="B72" s="127">
        <v>279061</v>
      </c>
      <c r="C72" s="42" t="s">
        <v>239</v>
      </c>
      <c r="D72" s="37" t="s">
        <v>196</v>
      </c>
      <c r="E72" s="1">
        <v>22118684</v>
      </c>
      <c r="F72" s="1">
        <v>11923736</v>
      </c>
      <c r="G72" s="1">
        <v>32596670</v>
      </c>
      <c r="H72" s="1">
        <v>32595715.550000001</v>
      </c>
      <c r="I72" s="2">
        <v>7899</v>
      </c>
      <c r="J72" s="5">
        <v>6319.0020571428577</v>
      </c>
      <c r="K72" s="5">
        <v>3407</v>
      </c>
      <c r="L72" s="5">
        <v>5573</v>
      </c>
      <c r="M72" s="5">
        <v>0</v>
      </c>
      <c r="N72" s="5">
        <v>0</v>
      </c>
      <c r="O72" s="5">
        <v>3108.74</v>
      </c>
      <c r="P72" s="5">
        <v>0</v>
      </c>
      <c r="Q72" s="40">
        <v>0</v>
      </c>
      <c r="R72" s="5">
        <v>0</v>
      </c>
      <c r="S72" s="40">
        <v>0</v>
      </c>
      <c r="T72" s="40">
        <v>3797.81</v>
      </c>
      <c r="U72" s="5">
        <v>0</v>
      </c>
      <c r="V72" s="5">
        <v>0</v>
      </c>
      <c r="W72" s="5"/>
      <c r="X72" s="5"/>
      <c r="Y72" s="40">
        <f t="shared" si="0"/>
        <v>6906.5499999999993</v>
      </c>
      <c r="Z72" s="44" t="s">
        <v>237</v>
      </c>
      <c r="AA72" s="44" t="s">
        <v>240</v>
      </c>
      <c r="AB72" s="35" t="s">
        <v>282</v>
      </c>
    </row>
    <row r="73" spans="1:28" s="25" customFormat="1" ht="45" x14ac:dyDescent="0.25">
      <c r="A73" s="36">
        <f t="shared" si="2"/>
        <v>61</v>
      </c>
      <c r="B73" s="127">
        <v>279062</v>
      </c>
      <c r="C73" s="42" t="s">
        <v>241</v>
      </c>
      <c r="D73" s="37" t="s">
        <v>196</v>
      </c>
      <c r="E73" s="1">
        <v>22118684</v>
      </c>
      <c r="F73" s="1">
        <v>7200000</v>
      </c>
      <c r="G73" s="1">
        <v>0</v>
      </c>
      <c r="H73" s="1">
        <v>0</v>
      </c>
      <c r="I73" s="2">
        <v>7899</v>
      </c>
      <c r="J73" s="5">
        <v>6319.0020571428577</v>
      </c>
      <c r="K73" s="5">
        <v>2057</v>
      </c>
      <c r="L73" s="5">
        <v>60</v>
      </c>
      <c r="M73" s="5">
        <v>0</v>
      </c>
      <c r="N73" s="5">
        <v>0</v>
      </c>
      <c r="O73" s="5">
        <v>0</v>
      </c>
      <c r="P73" s="5">
        <v>0</v>
      </c>
      <c r="Q73" s="40">
        <v>0</v>
      </c>
      <c r="R73" s="5">
        <v>0</v>
      </c>
      <c r="S73" s="40">
        <v>0</v>
      </c>
      <c r="T73" s="40">
        <v>0</v>
      </c>
      <c r="U73" s="5">
        <v>0</v>
      </c>
      <c r="V73" s="5">
        <v>0</v>
      </c>
      <c r="W73" s="5"/>
      <c r="X73" s="5"/>
      <c r="Y73" s="40">
        <f t="shared" si="0"/>
        <v>0</v>
      </c>
      <c r="Z73" s="44" t="s">
        <v>237</v>
      </c>
      <c r="AA73" s="44" t="s">
        <v>242</v>
      </c>
      <c r="AB73" s="35" t="s">
        <v>282</v>
      </c>
    </row>
    <row r="74" spans="1:28" s="25" customFormat="1" ht="30" x14ac:dyDescent="0.25">
      <c r="A74" s="36">
        <f t="shared" si="2"/>
        <v>62</v>
      </c>
      <c r="B74" s="127">
        <v>279063</v>
      </c>
      <c r="C74" s="42" t="s">
        <v>243</v>
      </c>
      <c r="D74" s="37" t="s">
        <v>196</v>
      </c>
      <c r="E74" s="1">
        <v>22118684</v>
      </c>
      <c r="F74" s="1">
        <v>10000000</v>
      </c>
      <c r="G74" s="1"/>
      <c r="H74" s="1"/>
      <c r="I74" s="2">
        <v>7899</v>
      </c>
      <c r="J74" s="5">
        <v>6319.0020571428577</v>
      </c>
      <c r="K74" s="5">
        <v>2857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40">
        <v>0</v>
      </c>
      <c r="R74" s="5">
        <v>0</v>
      </c>
      <c r="S74" s="40">
        <v>0</v>
      </c>
      <c r="T74" s="40">
        <v>0</v>
      </c>
      <c r="U74" s="5">
        <v>279.86</v>
      </c>
      <c r="V74" s="5">
        <v>862.92</v>
      </c>
      <c r="W74" s="5">
        <v>1196.24</v>
      </c>
      <c r="X74" s="5"/>
      <c r="Y74" s="40">
        <f t="shared" ref="Y74:Y117" si="3">M74+N74+O74+P74+Q74+R74+S74+T74+U74+V74+W74+X74</f>
        <v>2339.02</v>
      </c>
      <c r="Z74" s="44" t="s">
        <v>18</v>
      </c>
      <c r="AA74" s="44" t="s">
        <v>34</v>
      </c>
      <c r="AB74" s="35" t="s">
        <v>282</v>
      </c>
    </row>
    <row r="75" spans="1:28" s="25" customFormat="1" ht="30" x14ac:dyDescent="0.25">
      <c r="A75" s="36">
        <f t="shared" si="2"/>
        <v>63</v>
      </c>
      <c r="B75" s="127">
        <v>279064</v>
      </c>
      <c r="C75" s="42" t="s">
        <v>245</v>
      </c>
      <c r="D75" s="37" t="s">
        <v>196</v>
      </c>
      <c r="E75" s="1">
        <v>22118684</v>
      </c>
      <c r="F75" s="1">
        <v>7200000</v>
      </c>
      <c r="G75" s="1">
        <v>0</v>
      </c>
      <c r="H75" s="1">
        <v>0</v>
      </c>
      <c r="I75" s="2">
        <v>7899</v>
      </c>
      <c r="J75" s="5">
        <v>6319.0020571428577</v>
      </c>
      <c r="K75" s="5">
        <v>2057</v>
      </c>
      <c r="L75" s="5">
        <v>2057</v>
      </c>
      <c r="M75" s="5">
        <v>0</v>
      </c>
      <c r="N75" s="5">
        <v>0</v>
      </c>
      <c r="O75" s="5">
        <v>0</v>
      </c>
      <c r="P75" s="5">
        <v>0</v>
      </c>
      <c r="Q75" s="40">
        <v>0</v>
      </c>
      <c r="R75" s="5">
        <v>0</v>
      </c>
      <c r="S75" s="40">
        <v>0</v>
      </c>
      <c r="T75" s="40">
        <v>0</v>
      </c>
      <c r="U75" s="5">
        <v>0</v>
      </c>
      <c r="V75" s="5">
        <v>0</v>
      </c>
      <c r="W75" s="5"/>
      <c r="X75" s="5"/>
      <c r="Y75" s="40">
        <f t="shared" si="3"/>
        <v>0</v>
      </c>
      <c r="Z75" s="44" t="s">
        <v>19</v>
      </c>
      <c r="AA75" s="44" t="s">
        <v>244</v>
      </c>
      <c r="AB75" s="35" t="s">
        <v>282</v>
      </c>
    </row>
    <row r="76" spans="1:28" x14ac:dyDescent="0.25">
      <c r="A76" s="30" t="s">
        <v>246</v>
      </c>
      <c r="B76" s="117"/>
      <c r="C76" s="31"/>
      <c r="D76" s="31"/>
      <c r="E76" s="31"/>
      <c r="F76" s="31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0"/>
      <c r="U76" s="46"/>
      <c r="V76" s="46"/>
      <c r="W76" s="46"/>
      <c r="X76" s="46"/>
      <c r="Y76" s="40"/>
      <c r="Z76" s="31"/>
      <c r="AA76" s="34"/>
      <c r="AB76" s="35"/>
    </row>
    <row r="77" spans="1:28" s="25" customFormat="1" ht="45" x14ac:dyDescent="0.25">
      <c r="A77" s="36">
        <f>A75+1</f>
        <v>64</v>
      </c>
      <c r="B77" s="118">
        <v>223945</v>
      </c>
      <c r="C77" s="37" t="s">
        <v>247</v>
      </c>
      <c r="D77" s="37" t="s">
        <v>196</v>
      </c>
      <c r="E77" s="1">
        <v>180862.03</v>
      </c>
      <c r="F77" s="1">
        <v>2148517</v>
      </c>
      <c r="G77" s="1">
        <v>2718552</v>
      </c>
      <c r="H77" s="1">
        <v>2129427.92</v>
      </c>
      <c r="I77" s="2">
        <v>1346</v>
      </c>
      <c r="J77" s="5">
        <v>52</v>
      </c>
      <c r="K77" s="5">
        <v>52</v>
      </c>
      <c r="L77" s="5">
        <v>614</v>
      </c>
      <c r="M77" s="5">
        <v>0</v>
      </c>
      <c r="N77" s="5">
        <v>0</v>
      </c>
      <c r="O77" s="5">
        <v>361.9</v>
      </c>
      <c r="P77" s="5">
        <v>0</v>
      </c>
      <c r="Q77" s="40">
        <v>0</v>
      </c>
      <c r="R77" s="5">
        <v>0</v>
      </c>
      <c r="S77" s="40">
        <v>319.02</v>
      </c>
      <c r="T77" s="40">
        <v>0</v>
      </c>
      <c r="U77" s="5">
        <v>0</v>
      </c>
      <c r="V77" s="5">
        <v>0</v>
      </c>
      <c r="W77" s="5"/>
      <c r="X77" s="5"/>
      <c r="Y77" s="40">
        <f t="shared" si="3"/>
        <v>680.92</v>
      </c>
      <c r="Z77" s="37" t="s">
        <v>17</v>
      </c>
      <c r="AA77" s="37" t="s">
        <v>248</v>
      </c>
      <c r="AB77" s="35" t="s">
        <v>282</v>
      </c>
    </row>
    <row r="78" spans="1:28" s="25" customFormat="1" ht="45" x14ac:dyDescent="0.25">
      <c r="A78" s="36">
        <f t="shared" ref="A78:A99" si="4">A77+1</f>
        <v>65</v>
      </c>
      <c r="B78" s="118">
        <v>223988</v>
      </c>
      <c r="C78" s="37" t="s">
        <v>249</v>
      </c>
      <c r="D78" s="37" t="s">
        <v>196</v>
      </c>
      <c r="E78" s="1">
        <v>193662.22</v>
      </c>
      <c r="F78" s="1">
        <v>1478900.9979999999</v>
      </c>
      <c r="G78" s="1">
        <v>2479134</v>
      </c>
      <c r="H78" s="1">
        <v>2460548.7599999998</v>
      </c>
      <c r="I78" s="2">
        <v>1198</v>
      </c>
      <c r="J78" s="5">
        <v>55</v>
      </c>
      <c r="K78" s="5">
        <v>55</v>
      </c>
      <c r="L78" s="5">
        <v>423</v>
      </c>
      <c r="M78" s="5">
        <v>0</v>
      </c>
      <c r="N78" s="5">
        <v>0</v>
      </c>
      <c r="O78" s="5">
        <v>0</v>
      </c>
      <c r="P78" s="5">
        <v>0</v>
      </c>
      <c r="Q78" s="40">
        <v>0</v>
      </c>
      <c r="R78" s="5">
        <v>0</v>
      </c>
      <c r="S78" s="40">
        <v>0</v>
      </c>
      <c r="T78" s="40">
        <v>0</v>
      </c>
      <c r="U78" s="5">
        <v>0</v>
      </c>
      <c r="V78" s="5">
        <v>0</v>
      </c>
      <c r="W78" s="5"/>
      <c r="X78" s="5"/>
      <c r="Y78" s="40">
        <f t="shared" si="3"/>
        <v>0</v>
      </c>
      <c r="Z78" s="37" t="s">
        <v>89</v>
      </c>
      <c r="AA78" s="37" t="s">
        <v>250</v>
      </c>
      <c r="AB78" s="35" t="s">
        <v>283</v>
      </c>
    </row>
    <row r="79" spans="1:28" s="25" customFormat="1" ht="45" x14ac:dyDescent="0.25">
      <c r="A79" s="36">
        <f t="shared" si="4"/>
        <v>66</v>
      </c>
      <c r="B79" s="118">
        <v>224014</v>
      </c>
      <c r="C79" s="37" t="s">
        <v>251</v>
      </c>
      <c r="D79" s="37" t="s">
        <v>196</v>
      </c>
      <c r="E79" s="1">
        <v>433011.16</v>
      </c>
      <c r="F79" s="1">
        <v>1536366.996</v>
      </c>
      <c r="G79" s="1">
        <v>2000000</v>
      </c>
      <c r="H79" s="1">
        <v>1216141.96</v>
      </c>
      <c r="I79" s="2">
        <v>839</v>
      </c>
      <c r="J79" s="5">
        <v>124</v>
      </c>
      <c r="K79" s="5">
        <v>124</v>
      </c>
      <c r="L79" s="5">
        <v>439</v>
      </c>
      <c r="M79" s="5">
        <v>0</v>
      </c>
      <c r="N79" s="5">
        <v>0</v>
      </c>
      <c r="O79" s="5">
        <v>0</v>
      </c>
      <c r="P79" s="5">
        <v>86.13</v>
      </c>
      <c r="Q79" s="5">
        <v>177.45</v>
      </c>
      <c r="R79" s="5">
        <v>0</v>
      </c>
      <c r="S79" s="40">
        <v>0</v>
      </c>
      <c r="T79" s="40">
        <v>0</v>
      </c>
      <c r="U79" s="5">
        <v>0</v>
      </c>
      <c r="V79" s="5">
        <v>0</v>
      </c>
      <c r="W79" s="5"/>
      <c r="X79" s="5"/>
      <c r="Y79" s="40">
        <f t="shared" si="3"/>
        <v>263.58</v>
      </c>
      <c r="Z79" s="37" t="s">
        <v>102</v>
      </c>
      <c r="AA79" s="37" t="s">
        <v>252</v>
      </c>
      <c r="AB79" s="35" t="s">
        <v>282</v>
      </c>
    </row>
    <row r="80" spans="1:28" s="25" customFormat="1" ht="50.25" customHeight="1" x14ac:dyDescent="0.25">
      <c r="A80" s="36">
        <f t="shared" si="4"/>
        <v>67</v>
      </c>
      <c r="B80" s="118">
        <v>224020</v>
      </c>
      <c r="C80" s="37" t="s">
        <v>253</v>
      </c>
      <c r="D80" s="37" t="s">
        <v>196</v>
      </c>
      <c r="E80" s="1">
        <v>1209291.6100000001</v>
      </c>
      <c r="F80" s="1">
        <v>1462275.004</v>
      </c>
      <c r="G80" s="1">
        <v>1462275</v>
      </c>
      <c r="H80" s="1">
        <v>1226551.51</v>
      </c>
      <c r="I80" s="2">
        <v>1043</v>
      </c>
      <c r="J80" s="5">
        <v>345.51188857142859</v>
      </c>
      <c r="K80" s="5">
        <v>697</v>
      </c>
      <c r="L80" s="5">
        <v>418</v>
      </c>
      <c r="M80" s="5">
        <v>0</v>
      </c>
      <c r="N80" s="5">
        <v>0</v>
      </c>
      <c r="O80" s="5">
        <v>376.11</v>
      </c>
      <c r="P80" s="5">
        <v>0</v>
      </c>
      <c r="Q80" s="40">
        <v>0</v>
      </c>
      <c r="R80" s="5">
        <v>0</v>
      </c>
      <c r="S80" s="40">
        <v>41.9</v>
      </c>
      <c r="T80" s="40">
        <v>0</v>
      </c>
      <c r="U80" s="5">
        <v>0</v>
      </c>
      <c r="V80" s="5">
        <v>0</v>
      </c>
      <c r="W80" s="5"/>
      <c r="X80" s="5"/>
      <c r="Y80" s="40">
        <f t="shared" si="3"/>
        <v>418.01</v>
      </c>
      <c r="Z80" s="37" t="s">
        <v>17</v>
      </c>
      <c r="AA80" s="37" t="s">
        <v>254</v>
      </c>
      <c r="AB80" s="35" t="s">
        <v>280</v>
      </c>
    </row>
    <row r="81" spans="1:28" s="25" customFormat="1" ht="45" x14ac:dyDescent="0.25">
      <c r="A81" s="36">
        <f t="shared" si="4"/>
        <v>68</v>
      </c>
      <c r="B81" s="118">
        <v>224103</v>
      </c>
      <c r="C81" s="37" t="s">
        <v>255</v>
      </c>
      <c r="D81" s="37" t="s">
        <v>196</v>
      </c>
      <c r="E81" s="1">
        <v>1015453.9099999999</v>
      </c>
      <c r="F81" s="1">
        <v>2196807.9980000001</v>
      </c>
      <c r="G81" s="1">
        <v>2196808</v>
      </c>
      <c r="H81" s="1">
        <v>1889184.88</v>
      </c>
      <c r="I81" s="2">
        <v>1406</v>
      </c>
      <c r="J81" s="5">
        <v>290.00483142857144</v>
      </c>
      <c r="K81" s="5">
        <v>290</v>
      </c>
      <c r="L81" s="5">
        <v>628</v>
      </c>
      <c r="M81" s="5">
        <v>0</v>
      </c>
      <c r="N81" s="5">
        <v>529.47</v>
      </c>
      <c r="O81" s="5">
        <v>0</v>
      </c>
      <c r="P81" s="5">
        <v>0</v>
      </c>
      <c r="Q81" s="5">
        <v>63.05</v>
      </c>
      <c r="R81" s="5">
        <v>0</v>
      </c>
      <c r="S81" s="40">
        <v>0</v>
      </c>
      <c r="T81" s="40">
        <v>0</v>
      </c>
      <c r="U81" s="5">
        <v>0</v>
      </c>
      <c r="V81" s="5">
        <v>0</v>
      </c>
      <c r="W81" s="5"/>
      <c r="X81" s="5"/>
      <c r="Y81" s="40">
        <f t="shared" si="3"/>
        <v>592.52</v>
      </c>
      <c r="Z81" s="37" t="s">
        <v>89</v>
      </c>
      <c r="AA81" s="37" t="s">
        <v>205</v>
      </c>
      <c r="AB81" s="35" t="s">
        <v>282</v>
      </c>
    </row>
    <row r="82" spans="1:28" s="25" customFormat="1" ht="45" x14ac:dyDescent="0.25">
      <c r="A82" s="36">
        <f t="shared" si="4"/>
        <v>69</v>
      </c>
      <c r="B82" s="118">
        <v>224123</v>
      </c>
      <c r="C82" s="37" t="s">
        <v>256</v>
      </c>
      <c r="D82" s="37" t="s">
        <v>196</v>
      </c>
      <c r="E82" s="1">
        <v>74932.759999999995</v>
      </c>
      <c r="F82" s="1">
        <v>1251089</v>
      </c>
      <c r="G82" s="1">
        <v>1251089</v>
      </c>
      <c r="H82" s="1">
        <v>907546.37</v>
      </c>
      <c r="I82" s="2">
        <v>779</v>
      </c>
      <c r="J82" s="5">
        <v>21</v>
      </c>
      <c r="K82" s="5">
        <v>21</v>
      </c>
      <c r="L82" s="5">
        <v>357</v>
      </c>
      <c r="M82" s="5">
        <v>0</v>
      </c>
      <c r="N82" s="5">
        <v>0</v>
      </c>
      <c r="O82" s="5">
        <v>0</v>
      </c>
      <c r="P82" s="5">
        <v>0</v>
      </c>
      <c r="Q82" s="40">
        <v>0</v>
      </c>
      <c r="R82" s="5">
        <v>0</v>
      </c>
      <c r="S82" s="40">
        <v>0</v>
      </c>
      <c r="T82" s="40">
        <v>0</v>
      </c>
      <c r="U82" s="5">
        <v>35.69</v>
      </c>
      <c r="V82" s="5">
        <v>0</v>
      </c>
      <c r="W82" s="5"/>
      <c r="X82" s="5"/>
      <c r="Y82" s="40">
        <f t="shared" si="3"/>
        <v>35.69</v>
      </c>
      <c r="Z82" s="37" t="s">
        <v>89</v>
      </c>
      <c r="AA82" s="37" t="s">
        <v>257</v>
      </c>
      <c r="AB82" s="35" t="s">
        <v>280</v>
      </c>
    </row>
    <row r="83" spans="1:28" s="25" customFormat="1" ht="60" x14ac:dyDescent="0.25">
      <c r="A83" s="36">
        <f t="shared" si="4"/>
        <v>70</v>
      </c>
      <c r="B83" s="118">
        <v>227552</v>
      </c>
      <c r="C83" s="37" t="s">
        <v>258</v>
      </c>
      <c r="D83" s="37" t="s">
        <v>196</v>
      </c>
      <c r="E83" s="1">
        <v>362688.18</v>
      </c>
      <c r="F83" s="1">
        <v>2860012</v>
      </c>
      <c r="G83" s="1">
        <v>5421780</v>
      </c>
      <c r="H83" s="1">
        <v>5020165.51</v>
      </c>
      <c r="I83" s="2">
        <v>1758</v>
      </c>
      <c r="J83" s="5">
        <v>104</v>
      </c>
      <c r="K83" s="5">
        <v>104</v>
      </c>
      <c r="L83" s="5">
        <v>817</v>
      </c>
      <c r="M83" s="5">
        <v>72.459999999999994</v>
      </c>
      <c r="N83" s="5">
        <v>40.22</v>
      </c>
      <c r="O83" s="5">
        <v>167.12</v>
      </c>
      <c r="P83" s="5">
        <v>321.31</v>
      </c>
      <c r="Q83" s="40">
        <v>0</v>
      </c>
      <c r="R83" s="5">
        <v>131.08000000000001</v>
      </c>
      <c r="S83" s="40">
        <v>0</v>
      </c>
      <c r="T83" s="40">
        <v>467.12</v>
      </c>
      <c r="U83" s="5">
        <v>0</v>
      </c>
      <c r="V83" s="5">
        <v>0</v>
      </c>
      <c r="W83" s="5">
        <v>579.5</v>
      </c>
      <c r="X83" s="5"/>
      <c r="Y83" s="40">
        <f t="shared" si="3"/>
        <v>1778.81</v>
      </c>
      <c r="Z83" s="37" t="s">
        <v>65</v>
      </c>
      <c r="AA83" s="37" t="s">
        <v>259</v>
      </c>
      <c r="AB83" s="35" t="s">
        <v>280</v>
      </c>
    </row>
    <row r="84" spans="1:28" s="25" customFormat="1" ht="30" x14ac:dyDescent="0.25">
      <c r="A84" s="36">
        <f t="shared" si="4"/>
        <v>71</v>
      </c>
      <c r="B84" s="118">
        <v>232678</v>
      </c>
      <c r="C84" s="37" t="s">
        <v>260</v>
      </c>
      <c r="D84" s="37" t="s">
        <v>196</v>
      </c>
      <c r="E84" s="1">
        <v>611833.92000000004</v>
      </c>
      <c r="F84" s="1">
        <v>3066758</v>
      </c>
      <c r="G84" s="1">
        <v>1017655</v>
      </c>
      <c r="H84" s="1">
        <v>0</v>
      </c>
      <c r="I84" s="2">
        <v>1679</v>
      </c>
      <c r="J84" s="5">
        <v>175</v>
      </c>
      <c r="K84" s="5">
        <v>175</v>
      </c>
      <c r="L84" s="5">
        <v>753.89</v>
      </c>
      <c r="M84" s="5">
        <v>0</v>
      </c>
      <c r="N84" s="5">
        <v>0</v>
      </c>
      <c r="O84" s="5">
        <v>0</v>
      </c>
      <c r="P84" s="5">
        <v>0</v>
      </c>
      <c r="Q84" s="40">
        <v>0</v>
      </c>
      <c r="R84" s="5">
        <v>0</v>
      </c>
      <c r="S84" s="40">
        <v>0</v>
      </c>
      <c r="T84" s="40">
        <v>0</v>
      </c>
      <c r="U84" s="5">
        <v>0</v>
      </c>
      <c r="V84" s="5">
        <v>0</v>
      </c>
      <c r="W84" s="5"/>
      <c r="X84" s="5"/>
      <c r="Y84" s="40">
        <f t="shared" si="3"/>
        <v>0</v>
      </c>
      <c r="Z84" s="37" t="s">
        <v>89</v>
      </c>
      <c r="AA84" s="37" t="s">
        <v>92</v>
      </c>
      <c r="AB84" s="35" t="s">
        <v>282</v>
      </c>
    </row>
    <row r="85" spans="1:28" s="25" customFormat="1" ht="45" x14ac:dyDescent="0.25">
      <c r="A85" s="36">
        <f t="shared" si="4"/>
        <v>72</v>
      </c>
      <c r="B85" s="118">
        <v>244266</v>
      </c>
      <c r="C85" s="37" t="s">
        <v>261</v>
      </c>
      <c r="D85" s="37" t="s">
        <v>196</v>
      </c>
      <c r="E85" s="1">
        <v>212292.74</v>
      </c>
      <c r="F85" s="1">
        <v>2179948</v>
      </c>
      <c r="G85" s="1">
        <v>2399833</v>
      </c>
      <c r="H85" s="1">
        <v>2265025.31</v>
      </c>
      <c r="I85" s="2">
        <v>859</v>
      </c>
      <c r="J85" s="5">
        <v>60</v>
      </c>
      <c r="K85" s="5">
        <v>60</v>
      </c>
      <c r="L85" s="5">
        <v>686</v>
      </c>
      <c r="M85" s="5">
        <v>543.29</v>
      </c>
      <c r="N85" s="5">
        <v>0</v>
      </c>
      <c r="O85" s="5">
        <v>0</v>
      </c>
      <c r="P85" s="5">
        <v>0</v>
      </c>
      <c r="Q85" s="40">
        <v>0</v>
      </c>
      <c r="R85" s="5">
        <v>0</v>
      </c>
      <c r="S85" s="40">
        <v>0</v>
      </c>
      <c r="T85" s="40">
        <v>0</v>
      </c>
      <c r="U85" s="5">
        <v>0</v>
      </c>
      <c r="V85" s="5">
        <v>0</v>
      </c>
      <c r="W85" s="5"/>
      <c r="X85" s="5"/>
      <c r="Y85" s="40">
        <f t="shared" si="3"/>
        <v>543.29</v>
      </c>
      <c r="Z85" s="37" t="s">
        <v>65</v>
      </c>
      <c r="AA85" s="37" t="s">
        <v>262</v>
      </c>
      <c r="AB85" s="35" t="s">
        <v>280</v>
      </c>
    </row>
    <row r="86" spans="1:28" s="25" customFormat="1" ht="30" x14ac:dyDescent="0.25">
      <c r="A86" s="36">
        <f t="shared" si="4"/>
        <v>73</v>
      </c>
      <c r="B86" s="118">
        <v>244292</v>
      </c>
      <c r="C86" s="37" t="s">
        <v>263</v>
      </c>
      <c r="D86" s="37" t="s">
        <v>196</v>
      </c>
      <c r="E86" s="1">
        <v>192782.06</v>
      </c>
      <c r="F86" s="1">
        <v>2251381.0040000002</v>
      </c>
      <c r="G86" s="1">
        <v>879830</v>
      </c>
      <c r="H86" s="1">
        <v>651876.99</v>
      </c>
      <c r="I86" s="2">
        <v>1373</v>
      </c>
      <c r="J86" s="5">
        <v>55</v>
      </c>
      <c r="K86" s="5">
        <v>55</v>
      </c>
      <c r="L86" s="5">
        <v>643</v>
      </c>
      <c r="M86" s="5">
        <v>0</v>
      </c>
      <c r="N86" s="5">
        <v>546.69000000000005</v>
      </c>
      <c r="O86" s="5">
        <v>0</v>
      </c>
      <c r="P86" s="5">
        <v>0</v>
      </c>
      <c r="Q86" s="40">
        <v>0</v>
      </c>
      <c r="R86" s="5">
        <v>0</v>
      </c>
      <c r="S86" s="40">
        <v>0</v>
      </c>
      <c r="T86" s="40">
        <v>68.540000000000006</v>
      </c>
      <c r="U86" s="5">
        <v>0</v>
      </c>
      <c r="V86" s="5">
        <v>0</v>
      </c>
      <c r="W86" s="5"/>
      <c r="X86" s="5"/>
      <c r="Y86" s="40">
        <f t="shared" si="3"/>
        <v>615.23</v>
      </c>
      <c r="Z86" s="37" t="s">
        <v>67</v>
      </c>
      <c r="AA86" s="37" t="s">
        <v>264</v>
      </c>
      <c r="AB86" s="35" t="s">
        <v>283</v>
      </c>
    </row>
    <row r="87" spans="1:28" s="25" customFormat="1" ht="30" x14ac:dyDescent="0.25">
      <c r="A87" s="36">
        <f t="shared" si="4"/>
        <v>74</v>
      </c>
      <c r="B87" s="118">
        <v>244304</v>
      </c>
      <c r="C87" s="37" t="s">
        <v>265</v>
      </c>
      <c r="D87" s="37" t="s">
        <v>196</v>
      </c>
      <c r="E87" s="1">
        <v>720223.16</v>
      </c>
      <c r="F87" s="1">
        <v>2153324.9959999998</v>
      </c>
      <c r="G87" s="1">
        <v>3010151</v>
      </c>
      <c r="H87" s="1">
        <v>1903069.19</v>
      </c>
      <c r="I87" s="2">
        <v>1190</v>
      </c>
      <c r="J87" s="5">
        <v>205.77804571428572</v>
      </c>
      <c r="K87" s="5">
        <v>615</v>
      </c>
      <c r="L87" s="5">
        <v>615</v>
      </c>
      <c r="M87" s="5">
        <v>0</v>
      </c>
      <c r="N87" s="5">
        <v>309.35000000000002</v>
      </c>
      <c r="O87" s="5">
        <v>0</v>
      </c>
      <c r="P87" s="5">
        <v>0</v>
      </c>
      <c r="Q87" s="40">
        <v>0</v>
      </c>
      <c r="R87" s="5">
        <v>0</v>
      </c>
      <c r="S87" s="40">
        <v>0</v>
      </c>
      <c r="T87" s="40">
        <v>2.08</v>
      </c>
      <c r="U87" s="5">
        <v>0</v>
      </c>
      <c r="V87" s="5">
        <v>0</v>
      </c>
      <c r="W87" s="5"/>
      <c r="X87" s="5"/>
      <c r="Y87" s="40">
        <f t="shared" si="3"/>
        <v>311.43</v>
      </c>
      <c r="Z87" s="37" t="s">
        <v>33</v>
      </c>
      <c r="AA87" s="37" t="s">
        <v>266</v>
      </c>
      <c r="AB87" s="35" t="s">
        <v>280</v>
      </c>
    </row>
    <row r="88" spans="1:28" s="25" customFormat="1" ht="49.5" customHeight="1" x14ac:dyDescent="0.25">
      <c r="A88" s="36">
        <f t="shared" si="4"/>
        <v>75</v>
      </c>
      <c r="B88" s="118">
        <v>258925</v>
      </c>
      <c r="C88" s="37" t="s">
        <v>267</v>
      </c>
      <c r="D88" s="37" t="s">
        <v>196</v>
      </c>
      <c r="E88" s="1">
        <v>90518</v>
      </c>
      <c r="F88" s="1">
        <v>90518</v>
      </c>
      <c r="G88" s="1">
        <v>327201</v>
      </c>
      <c r="H88" s="1">
        <v>327200.27</v>
      </c>
      <c r="I88" s="2">
        <v>492</v>
      </c>
      <c r="J88" s="5">
        <v>1</v>
      </c>
      <c r="K88" s="5">
        <v>26</v>
      </c>
      <c r="L88" s="5">
        <v>93.62</v>
      </c>
      <c r="M88" s="5">
        <v>0</v>
      </c>
      <c r="N88" s="5">
        <v>0</v>
      </c>
      <c r="O88" s="5">
        <v>24.7</v>
      </c>
      <c r="P88" s="5">
        <v>0</v>
      </c>
      <c r="Q88" s="40">
        <v>0</v>
      </c>
      <c r="R88" s="5">
        <v>0</v>
      </c>
      <c r="S88" s="40">
        <v>4.68</v>
      </c>
      <c r="T88" s="40">
        <v>16.149999999999999</v>
      </c>
      <c r="U88" s="5">
        <v>0</v>
      </c>
      <c r="V88" s="5">
        <v>0</v>
      </c>
      <c r="W88" s="5"/>
      <c r="X88" s="5"/>
      <c r="Y88" s="40">
        <f t="shared" si="3"/>
        <v>45.53</v>
      </c>
      <c r="Z88" s="37" t="s">
        <v>17</v>
      </c>
      <c r="AA88" s="37" t="s">
        <v>268</v>
      </c>
      <c r="AB88" s="35" t="s">
        <v>282</v>
      </c>
    </row>
    <row r="89" spans="1:28" s="25" customFormat="1" ht="30" x14ac:dyDescent="0.25">
      <c r="A89" s="36">
        <f t="shared" si="4"/>
        <v>76</v>
      </c>
      <c r="B89" s="118">
        <v>261988</v>
      </c>
      <c r="C89" s="37" t="s">
        <v>269</v>
      </c>
      <c r="D89" s="37" t="s">
        <v>196</v>
      </c>
      <c r="E89" s="1">
        <v>1210751.77</v>
      </c>
      <c r="F89" s="1">
        <v>1246499</v>
      </c>
      <c r="G89" s="1">
        <v>2161988</v>
      </c>
      <c r="H89" s="1">
        <v>2161987.31</v>
      </c>
      <c r="I89" s="2">
        <v>796</v>
      </c>
      <c r="J89" s="5">
        <v>345.99680785714281</v>
      </c>
      <c r="K89" s="5">
        <v>356</v>
      </c>
      <c r="L89" s="5">
        <v>356</v>
      </c>
      <c r="M89" s="5">
        <v>0</v>
      </c>
      <c r="N89" s="5">
        <v>170.58</v>
      </c>
      <c r="O89" s="5">
        <v>0</v>
      </c>
      <c r="P89" s="5">
        <v>0</v>
      </c>
      <c r="Q89" s="40">
        <v>0</v>
      </c>
      <c r="R89" s="5">
        <v>0</v>
      </c>
      <c r="S89" s="40">
        <v>177.9</v>
      </c>
      <c r="T89" s="40">
        <v>0</v>
      </c>
      <c r="U89" s="5">
        <v>0</v>
      </c>
      <c r="V89" s="5">
        <v>0</v>
      </c>
      <c r="W89" s="5"/>
      <c r="X89" s="5"/>
      <c r="Y89" s="40">
        <f t="shared" si="3"/>
        <v>348.48</v>
      </c>
      <c r="Z89" s="37" t="s">
        <v>33</v>
      </c>
      <c r="AA89" s="37" t="s">
        <v>33</v>
      </c>
      <c r="AB89" s="35" t="s">
        <v>283</v>
      </c>
    </row>
    <row r="90" spans="1:28" s="25" customFormat="1" ht="47.25" customHeight="1" x14ac:dyDescent="0.25">
      <c r="A90" s="36">
        <f t="shared" si="4"/>
        <v>77</v>
      </c>
      <c r="B90" s="118">
        <v>261991</v>
      </c>
      <c r="C90" s="37" t="s">
        <v>270</v>
      </c>
      <c r="D90" s="37" t="s">
        <v>196</v>
      </c>
      <c r="E90" s="1">
        <v>202724</v>
      </c>
      <c r="F90" s="1">
        <v>1763919</v>
      </c>
      <c r="G90" s="1">
        <v>3276539</v>
      </c>
      <c r="H90" s="1">
        <v>3276538.14</v>
      </c>
      <c r="I90" s="2">
        <v>1100</v>
      </c>
      <c r="J90" s="5">
        <v>1</v>
      </c>
      <c r="K90" s="5">
        <v>504</v>
      </c>
      <c r="L90" s="5">
        <v>558.48</v>
      </c>
      <c r="M90" s="5">
        <v>257.04000000000002</v>
      </c>
      <c r="N90" s="5">
        <v>0</v>
      </c>
      <c r="O90" s="5">
        <v>89.49</v>
      </c>
      <c r="P90" s="5">
        <v>0</v>
      </c>
      <c r="Q90" s="40">
        <v>0</v>
      </c>
      <c r="R90" s="5">
        <v>0</v>
      </c>
      <c r="S90" s="40">
        <v>215.06</v>
      </c>
      <c r="T90" s="40">
        <v>0</v>
      </c>
      <c r="U90" s="5">
        <v>103.18</v>
      </c>
      <c r="V90" s="5">
        <v>0</v>
      </c>
      <c r="W90" s="5"/>
      <c r="X90" s="5"/>
      <c r="Y90" s="40">
        <f t="shared" si="3"/>
        <v>664.77</v>
      </c>
      <c r="Z90" s="37" t="s">
        <v>28</v>
      </c>
      <c r="AA90" s="37" t="s">
        <v>271</v>
      </c>
      <c r="AB90" s="35" t="s">
        <v>280</v>
      </c>
    </row>
    <row r="91" spans="1:28" s="25" customFormat="1" ht="45" x14ac:dyDescent="0.25">
      <c r="A91" s="36">
        <f t="shared" si="4"/>
        <v>78</v>
      </c>
      <c r="B91" s="118">
        <v>261999</v>
      </c>
      <c r="C91" s="37" t="s">
        <v>272</v>
      </c>
      <c r="D91" s="37" t="s">
        <v>196</v>
      </c>
      <c r="E91" s="1">
        <v>2058903</v>
      </c>
      <c r="F91" s="1">
        <v>3448071.0019999999</v>
      </c>
      <c r="G91" s="1">
        <v>2114692</v>
      </c>
      <c r="H91" s="1">
        <v>1715940.66</v>
      </c>
      <c r="I91" s="2">
        <v>1523</v>
      </c>
      <c r="J91" s="5">
        <v>588.0025714285714</v>
      </c>
      <c r="K91" s="5">
        <v>985</v>
      </c>
      <c r="L91" s="5">
        <v>985</v>
      </c>
      <c r="M91" s="5">
        <v>0</v>
      </c>
      <c r="N91" s="5">
        <v>0</v>
      </c>
      <c r="O91" s="5">
        <v>0</v>
      </c>
      <c r="P91" s="5">
        <v>0</v>
      </c>
      <c r="Q91" s="40">
        <v>0</v>
      </c>
      <c r="R91" s="5">
        <v>0</v>
      </c>
      <c r="S91" s="40">
        <v>336.38</v>
      </c>
      <c r="T91" s="40">
        <v>267.7</v>
      </c>
      <c r="U91" s="5">
        <v>0</v>
      </c>
      <c r="V91" s="5">
        <v>0</v>
      </c>
      <c r="W91" s="5"/>
      <c r="X91" s="5"/>
      <c r="Y91" s="40">
        <f t="shared" si="3"/>
        <v>604.07999999999993</v>
      </c>
      <c r="Z91" s="37" t="s">
        <v>65</v>
      </c>
      <c r="AA91" s="37" t="s">
        <v>273</v>
      </c>
      <c r="AB91" s="35" t="s">
        <v>281</v>
      </c>
    </row>
    <row r="92" spans="1:28" s="25" customFormat="1" ht="60" x14ac:dyDescent="0.25">
      <c r="A92" s="36">
        <f t="shared" si="4"/>
        <v>79</v>
      </c>
      <c r="B92" s="118">
        <v>262004</v>
      </c>
      <c r="C92" s="37" t="s">
        <v>274</v>
      </c>
      <c r="D92" s="37" t="s">
        <v>196</v>
      </c>
      <c r="E92" s="1">
        <v>2245159.58</v>
      </c>
      <c r="F92" s="1">
        <v>3815103</v>
      </c>
      <c r="G92" s="1">
        <v>2971878</v>
      </c>
      <c r="H92" s="1">
        <v>2971877.28</v>
      </c>
      <c r="I92" s="2">
        <v>1618</v>
      </c>
      <c r="J92" s="5">
        <v>640.99708285714291</v>
      </c>
      <c r="K92" s="5">
        <v>1090</v>
      </c>
      <c r="L92" s="5">
        <v>626</v>
      </c>
      <c r="M92" s="5">
        <v>0</v>
      </c>
      <c r="N92" s="5">
        <v>0</v>
      </c>
      <c r="O92" s="5">
        <v>0</v>
      </c>
      <c r="P92" s="5">
        <v>469.84</v>
      </c>
      <c r="Q92" s="40">
        <v>0</v>
      </c>
      <c r="R92" s="5">
        <v>0</v>
      </c>
      <c r="S92" s="40">
        <v>211.78</v>
      </c>
      <c r="T92" s="40">
        <v>0</v>
      </c>
      <c r="U92" s="5">
        <v>0</v>
      </c>
      <c r="V92" s="5">
        <v>0</v>
      </c>
      <c r="W92" s="5"/>
      <c r="X92" s="5"/>
      <c r="Y92" s="40">
        <f t="shared" si="3"/>
        <v>681.62</v>
      </c>
      <c r="Z92" s="37" t="s">
        <v>28</v>
      </c>
      <c r="AA92" s="37" t="s">
        <v>275</v>
      </c>
      <c r="AB92" s="35" t="s">
        <v>282</v>
      </c>
    </row>
    <row r="93" spans="1:28" s="25" customFormat="1" ht="60" x14ac:dyDescent="0.25">
      <c r="A93" s="36">
        <f t="shared" si="4"/>
        <v>80</v>
      </c>
      <c r="B93" s="118">
        <v>262009</v>
      </c>
      <c r="C93" s="37" t="s">
        <v>276</v>
      </c>
      <c r="D93" s="37" t="s">
        <v>196</v>
      </c>
      <c r="E93" s="1">
        <v>214552</v>
      </c>
      <c r="F93" s="1">
        <v>1718803</v>
      </c>
      <c r="G93" s="1">
        <v>3123076</v>
      </c>
      <c r="H93" s="1">
        <v>3055929.19</v>
      </c>
      <c r="I93" s="2">
        <v>1164</v>
      </c>
      <c r="J93" s="5">
        <v>1</v>
      </c>
      <c r="K93" s="5">
        <v>491</v>
      </c>
      <c r="L93" s="5">
        <v>892</v>
      </c>
      <c r="M93" s="5">
        <v>324.04000000000002</v>
      </c>
      <c r="N93" s="5">
        <v>94.04</v>
      </c>
      <c r="O93" s="5">
        <v>92.66</v>
      </c>
      <c r="P93" s="5">
        <v>0</v>
      </c>
      <c r="Q93" s="40">
        <v>0</v>
      </c>
      <c r="R93" s="5">
        <v>0</v>
      </c>
      <c r="S93" s="40">
        <v>71.36</v>
      </c>
      <c r="T93" s="40">
        <v>0</v>
      </c>
      <c r="U93" s="5">
        <v>0</v>
      </c>
      <c r="V93" s="5">
        <v>0</v>
      </c>
      <c r="W93" s="5"/>
      <c r="X93" s="5"/>
      <c r="Y93" s="40">
        <f t="shared" si="3"/>
        <v>582.1</v>
      </c>
      <c r="Z93" s="37" t="s">
        <v>65</v>
      </c>
      <c r="AA93" s="37" t="s">
        <v>277</v>
      </c>
      <c r="AB93" s="35" t="s">
        <v>280</v>
      </c>
    </row>
    <row r="94" spans="1:28" s="25" customFormat="1" ht="45" x14ac:dyDescent="0.25">
      <c r="A94" s="36">
        <f t="shared" si="4"/>
        <v>81</v>
      </c>
      <c r="B94" s="118">
        <v>61755</v>
      </c>
      <c r="C94" s="37" t="s">
        <v>278</v>
      </c>
      <c r="D94" s="37" t="s">
        <v>196</v>
      </c>
      <c r="E94" s="1">
        <v>38288903.270000003</v>
      </c>
      <c r="F94" s="1">
        <v>56169987</v>
      </c>
      <c r="G94" s="1">
        <v>66025800</v>
      </c>
      <c r="H94" s="1">
        <v>51294915.789999999</v>
      </c>
      <c r="I94" s="2">
        <v>3500</v>
      </c>
      <c r="J94" s="5">
        <v>3500</v>
      </c>
      <c r="K94" s="5">
        <v>3500</v>
      </c>
      <c r="L94" s="5">
        <v>16049</v>
      </c>
      <c r="M94" s="5">
        <v>4816.67</v>
      </c>
      <c r="N94" s="5">
        <v>0</v>
      </c>
      <c r="O94" s="5">
        <v>234.18</v>
      </c>
      <c r="P94" s="5">
        <v>0</v>
      </c>
      <c r="Q94" s="40">
        <v>0</v>
      </c>
      <c r="R94" s="5">
        <v>157.37</v>
      </c>
      <c r="S94" s="40">
        <v>0</v>
      </c>
      <c r="T94" s="40">
        <v>2696.53</v>
      </c>
      <c r="U94" s="5">
        <v>0</v>
      </c>
      <c r="V94" s="5">
        <v>0</v>
      </c>
      <c r="W94" s="5"/>
      <c r="X94" s="5"/>
      <c r="Y94" s="40">
        <f t="shared" si="3"/>
        <v>7904.75</v>
      </c>
      <c r="Z94" s="39" t="s">
        <v>17</v>
      </c>
      <c r="AA94" s="37" t="s">
        <v>279</v>
      </c>
      <c r="AB94" s="35" t="s">
        <v>280</v>
      </c>
    </row>
    <row r="95" spans="1:28" s="25" customFormat="1" ht="45" x14ac:dyDescent="0.25">
      <c r="A95" s="36">
        <f>+A94+1</f>
        <v>82</v>
      </c>
      <c r="B95" s="127">
        <v>266686</v>
      </c>
      <c r="C95" s="42" t="s">
        <v>678</v>
      </c>
      <c r="D95" s="42" t="s">
        <v>196</v>
      </c>
      <c r="E95" s="4"/>
      <c r="F95" s="4"/>
      <c r="G95" s="4">
        <v>8075000</v>
      </c>
      <c r="H95" s="4">
        <v>0</v>
      </c>
      <c r="I95" s="3"/>
      <c r="J95" s="11"/>
      <c r="K95" s="11"/>
      <c r="L95" s="11"/>
      <c r="M95" s="11"/>
      <c r="N95" s="11"/>
      <c r="O95" s="11"/>
      <c r="P95" s="11"/>
      <c r="Q95" s="40"/>
      <c r="R95" s="11"/>
      <c r="S95" s="40"/>
      <c r="T95" s="40"/>
      <c r="U95" s="11"/>
      <c r="V95" s="11">
        <v>0</v>
      </c>
      <c r="W95" s="11"/>
      <c r="X95" s="11"/>
      <c r="Y95" s="40">
        <f t="shared" si="3"/>
        <v>0</v>
      </c>
      <c r="Z95" s="44"/>
      <c r="AA95" s="42"/>
      <c r="AB95" s="35"/>
    </row>
    <row r="96" spans="1:28" x14ac:dyDescent="0.25">
      <c r="A96" s="30" t="s">
        <v>414</v>
      </c>
      <c r="B96" s="117"/>
      <c r="C96" s="31"/>
      <c r="D96" s="31"/>
      <c r="E96" s="31"/>
      <c r="F96" s="31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0"/>
      <c r="U96" s="46"/>
      <c r="V96" s="46"/>
      <c r="W96" s="46"/>
      <c r="X96" s="46"/>
      <c r="Y96" s="40"/>
      <c r="Z96" s="31"/>
      <c r="AA96" s="34"/>
      <c r="AB96" s="35"/>
    </row>
    <row r="97" spans="1:28" s="25" customFormat="1" ht="45" x14ac:dyDescent="0.25">
      <c r="A97" s="36">
        <f>+A95+1</f>
        <v>83</v>
      </c>
      <c r="B97" s="127">
        <v>254887</v>
      </c>
      <c r="C97" s="42" t="s">
        <v>415</v>
      </c>
      <c r="D97" s="42" t="s">
        <v>196</v>
      </c>
      <c r="E97" s="4">
        <v>0</v>
      </c>
      <c r="F97" s="4">
        <v>0</v>
      </c>
      <c r="G97" s="4">
        <v>851314</v>
      </c>
      <c r="H97" s="4">
        <v>504430.56</v>
      </c>
      <c r="I97" s="3">
        <v>327</v>
      </c>
      <c r="J97" s="11">
        <v>0</v>
      </c>
      <c r="K97" s="11">
        <v>0</v>
      </c>
      <c r="L97" s="11">
        <v>242.75</v>
      </c>
      <c r="M97" s="11">
        <v>0</v>
      </c>
      <c r="N97" s="11">
        <v>0</v>
      </c>
      <c r="O97" s="11">
        <v>0</v>
      </c>
      <c r="P97" s="11">
        <v>218.5</v>
      </c>
      <c r="Q97" s="40">
        <v>0</v>
      </c>
      <c r="R97" s="11">
        <v>0</v>
      </c>
      <c r="S97" s="40">
        <v>0</v>
      </c>
      <c r="T97" s="40">
        <v>0</v>
      </c>
      <c r="U97" s="11">
        <v>0</v>
      </c>
      <c r="V97" s="11">
        <v>0</v>
      </c>
      <c r="W97" s="11"/>
      <c r="X97" s="11"/>
      <c r="Y97" s="40">
        <f t="shared" si="3"/>
        <v>218.5</v>
      </c>
      <c r="Z97" s="44" t="s">
        <v>89</v>
      </c>
      <c r="AA97" s="42" t="s">
        <v>92</v>
      </c>
      <c r="AB97" s="27"/>
    </row>
    <row r="98" spans="1:28" s="25" customFormat="1" ht="60" x14ac:dyDescent="0.25">
      <c r="A98" s="36">
        <f t="shared" si="4"/>
        <v>84</v>
      </c>
      <c r="B98" s="127">
        <v>256611</v>
      </c>
      <c r="C98" s="42" t="s">
        <v>416</v>
      </c>
      <c r="D98" s="42" t="s">
        <v>196</v>
      </c>
      <c r="E98" s="4">
        <v>0</v>
      </c>
      <c r="F98" s="4">
        <v>0</v>
      </c>
      <c r="G98" s="4">
        <v>489229</v>
      </c>
      <c r="H98" s="4">
        <v>489229</v>
      </c>
      <c r="I98" s="3">
        <v>887</v>
      </c>
      <c r="J98" s="11">
        <v>0</v>
      </c>
      <c r="K98" s="11">
        <v>0</v>
      </c>
      <c r="L98" s="11">
        <v>140.25</v>
      </c>
      <c r="M98" s="11">
        <v>0</v>
      </c>
      <c r="N98" s="11">
        <v>0</v>
      </c>
      <c r="O98" s="11">
        <v>0</v>
      </c>
      <c r="P98" s="5">
        <v>0</v>
      </c>
      <c r="Q98" s="11">
        <v>140.16</v>
      </c>
      <c r="R98" s="11">
        <v>0</v>
      </c>
      <c r="S98" s="40">
        <v>0.09</v>
      </c>
      <c r="T98" s="40">
        <v>0</v>
      </c>
      <c r="U98" s="11">
        <v>0</v>
      </c>
      <c r="V98" s="11">
        <v>0</v>
      </c>
      <c r="W98" s="11"/>
      <c r="X98" s="11"/>
      <c r="Y98" s="40">
        <f t="shared" si="3"/>
        <v>140.25</v>
      </c>
      <c r="Z98" s="44" t="s">
        <v>18</v>
      </c>
      <c r="AA98" s="42" t="s">
        <v>292</v>
      </c>
      <c r="AB98" s="27"/>
    </row>
    <row r="99" spans="1:28" s="25" customFormat="1" ht="45" x14ac:dyDescent="0.25">
      <c r="A99" s="36">
        <f t="shared" si="4"/>
        <v>85</v>
      </c>
      <c r="B99" s="127">
        <v>265075</v>
      </c>
      <c r="C99" s="42" t="s">
        <v>471</v>
      </c>
      <c r="D99" s="42" t="s">
        <v>196</v>
      </c>
      <c r="E99" s="4">
        <v>1268047</v>
      </c>
      <c r="F99" s="4">
        <v>0</v>
      </c>
      <c r="G99" s="4">
        <v>4119841</v>
      </c>
      <c r="H99" s="4">
        <v>2252947.52</v>
      </c>
      <c r="I99" s="3"/>
      <c r="J99" s="11">
        <v>363</v>
      </c>
      <c r="K99" s="11">
        <v>0</v>
      </c>
      <c r="L99" s="11">
        <v>909</v>
      </c>
      <c r="M99" s="11">
        <v>0</v>
      </c>
      <c r="N99" s="11">
        <v>0</v>
      </c>
      <c r="O99" s="11">
        <v>0</v>
      </c>
      <c r="P99" s="5">
        <v>0</v>
      </c>
      <c r="Q99" s="40">
        <v>0</v>
      </c>
      <c r="R99" s="11">
        <v>0</v>
      </c>
      <c r="S99" s="40">
        <v>117.5</v>
      </c>
      <c r="T99" s="40">
        <v>112.05</v>
      </c>
      <c r="U99" s="11">
        <v>346.28</v>
      </c>
      <c r="V99" s="11">
        <v>0</v>
      </c>
      <c r="W99" s="11"/>
      <c r="X99" s="11"/>
      <c r="Y99" s="40">
        <f t="shared" si="3"/>
        <v>575.82999999999993</v>
      </c>
      <c r="Z99" s="44" t="s">
        <v>18</v>
      </c>
      <c r="AA99" s="42" t="s">
        <v>470</v>
      </c>
      <c r="AB99" s="27"/>
    </row>
    <row r="100" spans="1:28" x14ac:dyDescent="0.25">
      <c r="A100" s="30" t="s">
        <v>414</v>
      </c>
      <c r="B100" s="117"/>
      <c r="C100" s="31"/>
      <c r="D100" s="31"/>
      <c r="E100" s="31"/>
      <c r="F100" s="31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0"/>
      <c r="U100" s="46"/>
      <c r="V100" s="46"/>
      <c r="W100" s="46"/>
      <c r="X100" s="46"/>
      <c r="Y100" s="40"/>
      <c r="Z100" s="31"/>
      <c r="AA100" s="34"/>
      <c r="AB100" s="35"/>
    </row>
    <row r="101" spans="1:28" s="25" customFormat="1" ht="80.25" customHeight="1" x14ac:dyDescent="0.25">
      <c r="A101" s="36">
        <f>+A99+1</f>
        <v>86</v>
      </c>
      <c r="B101" s="127">
        <v>279066</v>
      </c>
      <c r="C101" s="42" t="s">
        <v>426</v>
      </c>
      <c r="D101" s="42" t="s">
        <v>196</v>
      </c>
      <c r="E101" s="4">
        <v>0</v>
      </c>
      <c r="F101" s="4">
        <v>0</v>
      </c>
      <c r="G101" s="4">
        <v>17477516.780000001</v>
      </c>
      <c r="H101" s="4">
        <v>11003671.84</v>
      </c>
      <c r="I101" s="3">
        <v>7899</v>
      </c>
      <c r="J101" s="11">
        <v>0</v>
      </c>
      <c r="K101" s="11">
        <v>0</v>
      </c>
      <c r="L101" s="11">
        <v>8571</v>
      </c>
      <c r="M101" s="11">
        <v>0</v>
      </c>
      <c r="N101" s="11">
        <v>0</v>
      </c>
      <c r="O101" s="11">
        <v>0</v>
      </c>
      <c r="P101" s="5">
        <v>0</v>
      </c>
      <c r="Q101" s="40">
        <v>0</v>
      </c>
      <c r="R101" s="11">
        <v>0</v>
      </c>
      <c r="S101" s="40">
        <v>0</v>
      </c>
      <c r="T101" s="40">
        <v>0</v>
      </c>
      <c r="U101" s="11">
        <v>429.86</v>
      </c>
      <c r="V101" s="11">
        <v>862.92</v>
      </c>
      <c r="W101" s="11">
        <v>1401.02</v>
      </c>
      <c r="X101" s="11"/>
      <c r="Y101" s="40">
        <f t="shared" si="3"/>
        <v>2693.8</v>
      </c>
      <c r="Z101" s="44" t="s">
        <v>112</v>
      </c>
      <c r="AA101" s="42" t="s">
        <v>427</v>
      </c>
      <c r="AB101" s="27"/>
    </row>
    <row r="102" spans="1:28" s="25" customFormat="1" ht="80.25" customHeight="1" x14ac:dyDescent="0.25">
      <c r="A102" s="36">
        <f>A101+1</f>
        <v>87</v>
      </c>
      <c r="B102" s="127">
        <v>287625</v>
      </c>
      <c r="C102" s="42" t="s">
        <v>428</v>
      </c>
      <c r="D102" s="42" t="s">
        <v>196</v>
      </c>
      <c r="E102" s="4">
        <v>0</v>
      </c>
      <c r="F102" s="4">
        <v>0</v>
      </c>
      <c r="G102" s="4">
        <v>14016592.619999999</v>
      </c>
      <c r="H102" s="4">
        <v>4556747.5</v>
      </c>
      <c r="I102" s="3">
        <v>7899</v>
      </c>
      <c r="J102" s="11">
        <v>0</v>
      </c>
      <c r="K102" s="11">
        <v>0</v>
      </c>
      <c r="L102" s="11">
        <v>8571</v>
      </c>
      <c r="M102" s="11">
        <v>0</v>
      </c>
      <c r="N102" s="11">
        <v>0</v>
      </c>
      <c r="O102" s="11">
        <v>0</v>
      </c>
      <c r="P102" s="5">
        <v>0</v>
      </c>
      <c r="Q102" s="40">
        <v>0</v>
      </c>
      <c r="R102" s="11">
        <v>0</v>
      </c>
      <c r="S102" s="40">
        <v>0</v>
      </c>
      <c r="T102" s="40">
        <v>0</v>
      </c>
      <c r="U102" s="11">
        <v>0</v>
      </c>
      <c r="V102" s="11">
        <v>421.06</v>
      </c>
      <c r="W102" s="11">
        <v>825.06</v>
      </c>
      <c r="X102" s="11"/>
      <c r="Y102" s="40">
        <f t="shared" si="3"/>
        <v>1246.1199999999999</v>
      </c>
      <c r="Z102" s="44" t="s">
        <v>99</v>
      </c>
      <c r="AA102" s="42" t="s">
        <v>425</v>
      </c>
      <c r="AB102" s="27"/>
    </row>
    <row r="103" spans="1:28" s="25" customFormat="1" ht="17.25" customHeight="1" x14ac:dyDescent="0.25">
      <c r="A103" s="30" t="s">
        <v>530</v>
      </c>
      <c r="B103" s="129"/>
      <c r="C103" s="130"/>
      <c r="D103" s="130"/>
      <c r="E103" s="4"/>
      <c r="F103" s="4"/>
      <c r="G103" s="4"/>
      <c r="H103" s="4"/>
      <c r="I103" s="3"/>
      <c r="J103" s="11"/>
      <c r="K103" s="11"/>
      <c r="L103" s="11"/>
      <c r="M103" s="11"/>
      <c r="N103" s="11"/>
      <c r="O103" s="11"/>
      <c r="P103" s="5"/>
      <c r="Q103" s="40"/>
      <c r="R103" s="11"/>
      <c r="S103" s="40"/>
      <c r="T103" s="40"/>
      <c r="U103" s="11"/>
      <c r="V103" s="11"/>
      <c r="W103" s="11"/>
      <c r="X103" s="11"/>
      <c r="Y103" s="40"/>
      <c r="Z103" s="131"/>
      <c r="AA103" s="132"/>
      <c r="AB103" s="27"/>
    </row>
    <row r="104" spans="1:28" s="25" customFormat="1" ht="63" customHeight="1" x14ac:dyDescent="0.25">
      <c r="A104" s="49">
        <f>+A102+1</f>
        <v>88</v>
      </c>
      <c r="B104" s="129">
        <v>242011</v>
      </c>
      <c r="C104" s="130" t="s">
        <v>531</v>
      </c>
      <c r="D104" s="42" t="s">
        <v>196</v>
      </c>
      <c r="E104" s="4"/>
      <c r="F104" s="4">
        <v>0</v>
      </c>
      <c r="G104" s="4">
        <v>0</v>
      </c>
      <c r="H104" s="4">
        <v>0</v>
      </c>
      <c r="I104" s="3"/>
      <c r="J104" s="11"/>
      <c r="K104" s="11"/>
      <c r="L104" s="11"/>
      <c r="M104" s="11"/>
      <c r="N104" s="11"/>
      <c r="O104" s="11"/>
      <c r="P104" s="5"/>
      <c r="Q104" s="40"/>
      <c r="R104" s="11"/>
      <c r="S104" s="40"/>
      <c r="T104" s="40"/>
      <c r="U104" s="11">
        <v>0</v>
      </c>
      <c r="V104" s="11">
        <v>0</v>
      </c>
      <c r="W104" s="11"/>
      <c r="X104" s="11"/>
      <c r="Y104" s="40">
        <f t="shared" si="3"/>
        <v>0</v>
      </c>
      <c r="Z104" s="131"/>
      <c r="AA104" s="132"/>
      <c r="AB104" s="27"/>
    </row>
    <row r="105" spans="1:28" s="25" customFormat="1" ht="63" customHeight="1" x14ac:dyDescent="0.25">
      <c r="A105" s="49">
        <f>+A104+1</f>
        <v>89</v>
      </c>
      <c r="B105" s="129">
        <v>133899</v>
      </c>
      <c r="C105" s="130" t="s">
        <v>679</v>
      </c>
      <c r="D105" s="42" t="s">
        <v>196</v>
      </c>
      <c r="E105" s="4"/>
      <c r="F105" s="4"/>
      <c r="G105" s="4"/>
      <c r="H105" s="4"/>
      <c r="I105" s="3"/>
      <c r="J105" s="11"/>
      <c r="K105" s="11"/>
      <c r="L105" s="11"/>
      <c r="M105" s="11"/>
      <c r="N105" s="11"/>
      <c r="O105" s="11"/>
      <c r="P105" s="5"/>
      <c r="Q105" s="40"/>
      <c r="R105" s="11"/>
      <c r="S105" s="40"/>
      <c r="T105" s="40"/>
      <c r="U105" s="11"/>
      <c r="V105" s="11">
        <v>0</v>
      </c>
      <c r="W105" s="11"/>
      <c r="X105" s="11"/>
      <c r="Y105" s="40">
        <f t="shared" si="3"/>
        <v>0</v>
      </c>
      <c r="Z105" s="131"/>
      <c r="AA105" s="132"/>
      <c r="AB105" s="27"/>
    </row>
    <row r="106" spans="1:28" s="25" customFormat="1" ht="105" x14ac:dyDescent="0.25">
      <c r="A106" s="49">
        <f>+A105+1</f>
        <v>90</v>
      </c>
      <c r="B106" s="129">
        <v>132815</v>
      </c>
      <c r="C106" s="130" t="s">
        <v>680</v>
      </c>
      <c r="D106" s="42" t="s">
        <v>196</v>
      </c>
      <c r="E106" s="4"/>
      <c r="F106" s="4"/>
      <c r="G106" s="4"/>
      <c r="H106" s="4"/>
      <c r="I106" s="3"/>
      <c r="J106" s="11"/>
      <c r="K106" s="11"/>
      <c r="L106" s="11"/>
      <c r="M106" s="11"/>
      <c r="N106" s="11"/>
      <c r="O106" s="11"/>
      <c r="P106" s="5"/>
      <c r="Q106" s="40"/>
      <c r="R106" s="11"/>
      <c r="S106" s="40"/>
      <c r="T106" s="40"/>
      <c r="U106" s="11"/>
      <c r="V106" s="11">
        <v>0</v>
      </c>
      <c r="W106" s="11"/>
      <c r="X106" s="11"/>
      <c r="Y106" s="40">
        <f t="shared" si="3"/>
        <v>0</v>
      </c>
      <c r="Z106" s="131"/>
      <c r="AA106" s="132"/>
      <c r="AB106" s="27"/>
    </row>
    <row r="107" spans="1:28" s="25" customFormat="1" ht="75" x14ac:dyDescent="0.25">
      <c r="A107" s="49">
        <f>+A106+1</f>
        <v>91</v>
      </c>
      <c r="B107" s="129">
        <v>225692</v>
      </c>
      <c r="C107" s="130" t="s">
        <v>351</v>
      </c>
      <c r="D107" s="42" t="s">
        <v>196</v>
      </c>
      <c r="E107" s="4"/>
      <c r="F107" s="4"/>
      <c r="G107" s="4"/>
      <c r="H107" s="4"/>
      <c r="I107" s="3"/>
      <c r="J107" s="11"/>
      <c r="K107" s="11"/>
      <c r="L107" s="11"/>
      <c r="M107" s="11"/>
      <c r="N107" s="11"/>
      <c r="O107" s="11"/>
      <c r="P107" s="5"/>
      <c r="Q107" s="40"/>
      <c r="R107" s="11"/>
      <c r="S107" s="40"/>
      <c r="T107" s="40"/>
      <c r="U107" s="11"/>
      <c r="V107" s="11">
        <v>0</v>
      </c>
      <c r="W107" s="11">
        <v>312.91000000000003</v>
      </c>
      <c r="X107" s="11"/>
      <c r="Y107" s="40">
        <f t="shared" si="3"/>
        <v>312.91000000000003</v>
      </c>
      <c r="Z107" s="131"/>
      <c r="AA107" s="132"/>
      <c r="AB107" s="27"/>
    </row>
    <row r="108" spans="1:28" s="25" customFormat="1" ht="18" customHeight="1" x14ac:dyDescent="0.25">
      <c r="A108" s="30" t="s">
        <v>533</v>
      </c>
      <c r="B108" s="129"/>
      <c r="C108" s="130" t="s">
        <v>681</v>
      </c>
      <c r="D108" s="130"/>
      <c r="E108" s="4"/>
      <c r="F108" s="4"/>
      <c r="G108" s="4"/>
      <c r="H108" s="4"/>
      <c r="I108" s="3"/>
      <c r="J108" s="11"/>
      <c r="K108" s="11"/>
      <c r="L108" s="11"/>
      <c r="M108" s="11"/>
      <c r="N108" s="11"/>
      <c r="O108" s="11"/>
      <c r="P108" s="5"/>
      <c r="Q108" s="40"/>
      <c r="R108" s="11"/>
      <c r="S108" s="40"/>
      <c r="T108" s="40"/>
      <c r="U108" s="11"/>
      <c r="V108" s="11"/>
      <c r="W108" s="11"/>
      <c r="X108" s="11"/>
      <c r="Y108" s="40"/>
      <c r="Z108" s="131"/>
      <c r="AA108" s="132"/>
      <c r="AB108" s="27"/>
    </row>
    <row r="109" spans="1:28" s="25" customFormat="1" ht="54.75" customHeight="1" x14ac:dyDescent="0.25">
      <c r="A109" s="49">
        <f>+A107+1</f>
        <v>92</v>
      </c>
      <c r="B109" s="129">
        <v>150614</v>
      </c>
      <c r="C109" s="130" t="s">
        <v>532</v>
      </c>
      <c r="D109" s="42" t="s">
        <v>196</v>
      </c>
      <c r="E109" s="4"/>
      <c r="F109" s="4">
        <v>0</v>
      </c>
      <c r="G109" s="4">
        <v>0</v>
      </c>
      <c r="H109" s="4">
        <v>0</v>
      </c>
      <c r="I109" s="3"/>
      <c r="J109" s="11"/>
      <c r="K109" s="11"/>
      <c r="L109" s="11"/>
      <c r="M109" s="11"/>
      <c r="N109" s="11"/>
      <c r="O109" s="11"/>
      <c r="P109" s="5"/>
      <c r="Q109" s="40"/>
      <c r="R109" s="11"/>
      <c r="S109" s="40"/>
      <c r="T109" s="40"/>
      <c r="U109" s="11">
        <v>0</v>
      </c>
      <c r="V109" s="11">
        <v>0</v>
      </c>
      <c r="W109" s="11"/>
      <c r="X109" s="11"/>
      <c r="Y109" s="40">
        <f t="shared" si="3"/>
        <v>0</v>
      </c>
      <c r="Z109" s="131"/>
      <c r="AA109" s="132"/>
      <c r="AB109" s="27"/>
    </row>
    <row r="110" spans="1:28" s="25" customFormat="1" ht="54.75" customHeight="1" x14ac:dyDescent="0.25">
      <c r="A110" s="49">
        <f>+A109+1</f>
        <v>93</v>
      </c>
      <c r="B110" s="129">
        <v>241817</v>
      </c>
      <c r="C110" s="130" t="s">
        <v>534</v>
      </c>
      <c r="D110" s="42" t="s">
        <v>196</v>
      </c>
      <c r="E110" s="4"/>
      <c r="F110" s="4">
        <v>0</v>
      </c>
      <c r="G110" s="4">
        <v>1420000.28</v>
      </c>
      <c r="H110" s="4">
        <v>0</v>
      </c>
      <c r="I110" s="3"/>
      <c r="J110" s="11"/>
      <c r="K110" s="11"/>
      <c r="L110" s="11"/>
      <c r="M110" s="11"/>
      <c r="N110" s="11"/>
      <c r="O110" s="11"/>
      <c r="P110" s="5"/>
      <c r="Q110" s="40"/>
      <c r="R110" s="11"/>
      <c r="S110" s="40"/>
      <c r="T110" s="40"/>
      <c r="U110" s="11">
        <v>0</v>
      </c>
      <c r="V110" s="11">
        <v>0</v>
      </c>
      <c r="W110" s="11"/>
      <c r="X110" s="11"/>
      <c r="Y110" s="40">
        <f t="shared" si="3"/>
        <v>0</v>
      </c>
      <c r="Z110" s="131"/>
      <c r="AA110" s="132"/>
      <c r="AB110" s="27"/>
    </row>
    <row r="111" spans="1:28" s="25" customFormat="1" ht="66.75" customHeight="1" x14ac:dyDescent="0.25">
      <c r="A111" s="49">
        <f>+A110+1</f>
        <v>94</v>
      </c>
      <c r="B111" s="129">
        <v>241851</v>
      </c>
      <c r="C111" s="130" t="s">
        <v>535</v>
      </c>
      <c r="D111" s="42" t="s">
        <v>196</v>
      </c>
      <c r="E111" s="4"/>
      <c r="F111" s="4">
        <v>0</v>
      </c>
      <c r="G111" s="4">
        <v>0</v>
      </c>
      <c r="H111" s="4">
        <v>0</v>
      </c>
      <c r="I111" s="3"/>
      <c r="J111" s="11"/>
      <c r="K111" s="11"/>
      <c r="L111" s="11"/>
      <c r="M111" s="11"/>
      <c r="N111" s="11"/>
      <c r="O111" s="11"/>
      <c r="P111" s="5"/>
      <c r="Q111" s="40"/>
      <c r="R111" s="11"/>
      <c r="S111" s="40"/>
      <c r="T111" s="40"/>
      <c r="U111" s="11">
        <v>0</v>
      </c>
      <c r="V111" s="11">
        <v>0</v>
      </c>
      <c r="W111" s="11"/>
      <c r="X111" s="11"/>
      <c r="Y111" s="40">
        <f t="shared" si="3"/>
        <v>0</v>
      </c>
      <c r="Z111" s="131"/>
      <c r="AA111" s="132"/>
      <c r="AB111" s="27"/>
    </row>
    <row r="112" spans="1:28" s="25" customFormat="1" ht="50.25" customHeight="1" x14ac:dyDescent="0.25">
      <c r="A112" s="49">
        <v>95</v>
      </c>
      <c r="B112" s="129">
        <v>241889</v>
      </c>
      <c r="C112" s="130" t="s">
        <v>536</v>
      </c>
      <c r="D112" s="42" t="s">
        <v>196</v>
      </c>
      <c r="E112" s="4"/>
      <c r="F112" s="4">
        <v>0</v>
      </c>
      <c r="G112" s="4">
        <v>0</v>
      </c>
      <c r="H112" s="4">
        <v>0</v>
      </c>
      <c r="I112" s="3"/>
      <c r="J112" s="11"/>
      <c r="K112" s="11"/>
      <c r="L112" s="11"/>
      <c r="M112" s="11"/>
      <c r="N112" s="11"/>
      <c r="O112" s="11"/>
      <c r="P112" s="5"/>
      <c r="Q112" s="40"/>
      <c r="R112" s="11"/>
      <c r="S112" s="40"/>
      <c r="T112" s="40"/>
      <c r="U112" s="11">
        <v>0</v>
      </c>
      <c r="V112" s="11">
        <v>0</v>
      </c>
      <c r="W112" s="11"/>
      <c r="X112" s="11"/>
      <c r="Y112" s="40">
        <f t="shared" si="3"/>
        <v>0</v>
      </c>
      <c r="Z112" s="131"/>
      <c r="AA112" s="132"/>
      <c r="AB112" s="27"/>
    </row>
    <row r="113" spans="1:28" s="25" customFormat="1" ht="50.25" customHeight="1" x14ac:dyDescent="0.25">
      <c r="A113" s="49">
        <v>96</v>
      </c>
      <c r="B113" s="129">
        <v>242004</v>
      </c>
      <c r="C113" s="130" t="s">
        <v>537</v>
      </c>
      <c r="D113" s="42" t="s">
        <v>196</v>
      </c>
      <c r="E113" s="4"/>
      <c r="F113" s="4">
        <v>0</v>
      </c>
      <c r="G113" s="4">
        <v>0</v>
      </c>
      <c r="H113" s="4">
        <v>0</v>
      </c>
      <c r="I113" s="3"/>
      <c r="J113" s="11"/>
      <c r="K113" s="11"/>
      <c r="L113" s="11"/>
      <c r="M113" s="11"/>
      <c r="N113" s="11"/>
      <c r="O113" s="11"/>
      <c r="P113" s="5"/>
      <c r="Q113" s="40"/>
      <c r="R113" s="11"/>
      <c r="S113" s="40"/>
      <c r="T113" s="40"/>
      <c r="U113" s="11">
        <v>0</v>
      </c>
      <c r="V113" s="11">
        <v>0</v>
      </c>
      <c r="W113" s="11"/>
      <c r="X113" s="11"/>
      <c r="Y113" s="40">
        <f t="shared" si="3"/>
        <v>0</v>
      </c>
      <c r="Z113" s="131"/>
      <c r="AA113" s="132"/>
      <c r="AB113" s="27"/>
    </row>
    <row r="114" spans="1:28" s="25" customFormat="1" ht="81.75" customHeight="1" x14ac:dyDescent="0.25">
      <c r="A114" s="49">
        <v>97</v>
      </c>
      <c r="B114" s="129">
        <v>242070</v>
      </c>
      <c r="C114" s="130" t="s">
        <v>538</v>
      </c>
      <c r="D114" s="42" t="s">
        <v>196</v>
      </c>
      <c r="E114" s="4"/>
      <c r="F114" s="4">
        <v>0</v>
      </c>
      <c r="G114" s="4">
        <v>0</v>
      </c>
      <c r="H114" s="4">
        <v>0</v>
      </c>
      <c r="I114" s="3"/>
      <c r="J114" s="11"/>
      <c r="K114" s="11"/>
      <c r="L114" s="11"/>
      <c r="M114" s="11"/>
      <c r="N114" s="11"/>
      <c r="O114" s="11"/>
      <c r="P114" s="5"/>
      <c r="Q114" s="40"/>
      <c r="R114" s="11"/>
      <c r="S114" s="40"/>
      <c r="T114" s="40"/>
      <c r="U114" s="11">
        <v>0</v>
      </c>
      <c r="V114" s="11">
        <v>0</v>
      </c>
      <c r="W114" s="11"/>
      <c r="X114" s="11"/>
      <c r="Y114" s="40">
        <f t="shared" si="3"/>
        <v>0</v>
      </c>
      <c r="Z114" s="131"/>
      <c r="AA114" s="132"/>
      <c r="AB114" s="27"/>
    </row>
    <row r="115" spans="1:28" s="25" customFormat="1" ht="62.25" customHeight="1" x14ac:dyDescent="0.25">
      <c r="A115" s="49">
        <v>98</v>
      </c>
      <c r="B115" s="129">
        <v>242562</v>
      </c>
      <c r="C115" s="130" t="s">
        <v>539</v>
      </c>
      <c r="D115" s="42" t="s">
        <v>196</v>
      </c>
      <c r="E115" s="4"/>
      <c r="F115" s="4">
        <v>0</v>
      </c>
      <c r="G115" s="4">
        <v>0</v>
      </c>
      <c r="H115" s="4">
        <v>0</v>
      </c>
      <c r="I115" s="3"/>
      <c r="J115" s="11"/>
      <c r="K115" s="11"/>
      <c r="L115" s="11"/>
      <c r="M115" s="11"/>
      <c r="N115" s="11"/>
      <c r="O115" s="11"/>
      <c r="P115" s="5"/>
      <c r="Q115" s="40"/>
      <c r="R115" s="11"/>
      <c r="S115" s="40"/>
      <c r="T115" s="40"/>
      <c r="U115" s="11">
        <v>0</v>
      </c>
      <c r="V115" s="11">
        <v>0</v>
      </c>
      <c r="W115" s="11"/>
      <c r="X115" s="11"/>
      <c r="Y115" s="40">
        <f t="shared" si="3"/>
        <v>0</v>
      </c>
      <c r="Z115" s="131"/>
      <c r="AA115" s="132"/>
      <c r="AB115" s="27"/>
    </row>
    <row r="116" spans="1:28" s="25" customFormat="1" ht="17.25" customHeight="1" x14ac:dyDescent="0.25">
      <c r="A116" s="30" t="s">
        <v>541</v>
      </c>
      <c r="B116" s="129"/>
      <c r="C116" s="130"/>
      <c r="D116" s="130"/>
      <c r="E116" s="4"/>
      <c r="F116" s="4"/>
      <c r="G116" s="4"/>
      <c r="H116" s="4"/>
      <c r="I116" s="3"/>
      <c r="J116" s="11"/>
      <c r="K116" s="11"/>
      <c r="L116" s="11"/>
      <c r="M116" s="11"/>
      <c r="N116" s="11"/>
      <c r="O116" s="11"/>
      <c r="P116" s="5"/>
      <c r="Q116" s="40"/>
      <c r="R116" s="11"/>
      <c r="S116" s="40"/>
      <c r="T116" s="40"/>
      <c r="U116" s="11"/>
      <c r="V116" s="11"/>
      <c r="W116" s="11"/>
      <c r="X116" s="11"/>
      <c r="Y116" s="40"/>
      <c r="Z116" s="131"/>
      <c r="AA116" s="132"/>
      <c r="AB116" s="27"/>
    </row>
    <row r="117" spans="1:28" s="25" customFormat="1" ht="75" x14ac:dyDescent="0.25">
      <c r="A117" s="49">
        <v>99</v>
      </c>
      <c r="B117" s="129">
        <v>294250</v>
      </c>
      <c r="C117" s="130" t="s">
        <v>542</v>
      </c>
      <c r="D117" s="42" t="s">
        <v>196</v>
      </c>
      <c r="E117" s="4"/>
      <c r="F117" s="4">
        <v>0</v>
      </c>
      <c r="G117" s="4">
        <v>10000000</v>
      </c>
      <c r="H117" s="4">
        <v>0</v>
      </c>
      <c r="I117" s="3"/>
      <c r="J117" s="11"/>
      <c r="K117" s="11"/>
      <c r="L117" s="11"/>
      <c r="M117" s="11"/>
      <c r="N117" s="11"/>
      <c r="O117" s="11"/>
      <c r="P117" s="5"/>
      <c r="Q117" s="40"/>
      <c r="R117" s="11"/>
      <c r="S117" s="40"/>
      <c r="T117" s="40"/>
      <c r="U117" s="11">
        <v>0</v>
      </c>
      <c r="V117" s="11"/>
      <c r="W117" s="11">
        <v>391.38</v>
      </c>
      <c r="X117" s="11"/>
      <c r="Y117" s="40">
        <f t="shared" si="3"/>
        <v>391.38</v>
      </c>
      <c r="Z117" s="131"/>
      <c r="AA117" s="132"/>
      <c r="AB117" s="27"/>
    </row>
    <row r="118" spans="1:28" s="22" customFormat="1" ht="15.75" x14ac:dyDescent="0.25">
      <c r="A118" s="30" t="s">
        <v>179</v>
      </c>
      <c r="B118" s="133"/>
      <c r="C118" s="70"/>
      <c r="D118" s="70"/>
      <c r="E118" s="72">
        <f>SUM(E8:E94)</f>
        <v>466094926.97142863</v>
      </c>
      <c r="F118" s="72">
        <f>SUM(F8:F94)</f>
        <v>242828399.998</v>
      </c>
      <c r="G118" s="72">
        <f>SUM(G8:G117)</f>
        <v>438378675.46499991</v>
      </c>
      <c r="H118" s="72">
        <f>SUM(H8:H102)</f>
        <v>323945026.82999992</v>
      </c>
      <c r="I118" s="73">
        <f t="shared" ref="I118:O118" si="5">SUM(I8:I94)</f>
        <v>256576.54</v>
      </c>
      <c r="J118" s="74">
        <f t="shared" si="5"/>
        <v>125578.35317893881</v>
      </c>
      <c r="K118" s="74">
        <f t="shared" si="5"/>
        <v>87312</v>
      </c>
      <c r="L118" s="74">
        <f t="shared" si="5"/>
        <v>96831</v>
      </c>
      <c r="M118" s="74">
        <f t="shared" si="5"/>
        <v>7525.32</v>
      </c>
      <c r="N118" s="74">
        <f t="shared" si="5"/>
        <v>4691.0200000000004</v>
      </c>
      <c r="O118" s="74">
        <f t="shared" si="5"/>
        <v>9553.2800000000007</v>
      </c>
      <c r="P118" s="74">
        <f>SUM(P8:P102)</f>
        <v>2860.46</v>
      </c>
      <c r="Q118" s="74">
        <f>SUM(Q8:Q94)</f>
        <v>8291.6299999999992</v>
      </c>
      <c r="R118" s="74">
        <f>SUM(R8:R94)</f>
        <v>1042.69</v>
      </c>
      <c r="S118" s="74">
        <f>SUM(S8:S102)</f>
        <v>2567.3700000000003</v>
      </c>
      <c r="T118" s="74">
        <f>SUM(T8:T102)</f>
        <v>9976.4699999999993</v>
      </c>
      <c r="U118" s="74">
        <f>SUM(U8:U102)</f>
        <v>1802.35</v>
      </c>
      <c r="V118" s="74">
        <f>SUM(V8:V94)</f>
        <v>1938.62</v>
      </c>
      <c r="W118" s="74">
        <f>SUM(W8:W94)</f>
        <v>5008.05</v>
      </c>
      <c r="X118" s="74">
        <f>SUM(X8:X94)</f>
        <v>0</v>
      </c>
      <c r="Y118" s="74">
        <f>SUM(Y8:Y94)</f>
        <v>54032.979999999996</v>
      </c>
      <c r="Z118" s="70"/>
      <c r="AA118" s="76"/>
      <c r="AB118" s="67"/>
    </row>
    <row r="119" spans="1:28" x14ac:dyDescent="0.25">
      <c r="G119" s="6"/>
      <c r="H119" s="6"/>
      <c r="S119" s="116"/>
    </row>
    <row r="120" spans="1:28" x14ac:dyDescent="0.25">
      <c r="F120" s="77"/>
      <c r="G120" s="77"/>
      <c r="H120" s="77"/>
      <c r="U120" s="116"/>
    </row>
    <row r="122" spans="1:28" x14ac:dyDescent="0.25">
      <c r="U122" s="23"/>
    </row>
  </sheetData>
  <mergeCells count="8">
    <mergeCell ref="AB5:AB6"/>
    <mergeCell ref="Z5:AA5"/>
    <mergeCell ref="A5:A6"/>
    <mergeCell ref="B5:B6"/>
    <mergeCell ref="C5:C6"/>
    <mergeCell ref="D5:D6"/>
    <mergeCell ref="E5:H5"/>
    <mergeCell ref="I5:L5"/>
  </mergeCells>
  <pageMargins left="0.70866141732283472" right="0.70866141732283472" top="0.74803149606299213" bottom="0.74803149606299213" header="0.31496062992125984" footer="0.31496062992125984"/>
  <pageSetup orientation="portrait" verticalDpi="0" r:id="rId1"/>
  <ignoredErrors>
    <ignoredError sqref="P1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B53"/>
  <sheetViews>
    <sheetView zoomScaleNormal="100" workbookViewId="0">
      <pane ySplit="6" topLeftCell="A43" activePane="bottomLeft" state="frozen"/>
      <selection pane="bottomLeft" activeCell="G50" sqref="G50"/>
    </sheetView>
  </sheetViews>
  <sheetFormatPr baseColWidth="10" defaultRowHeight="15" x14ac:dyDescent="0.2"/>
  <cols>
    <col min="1" max="1" width="4.7109375" style="78" customWidth="1"/>
    <col min="2" max="2" width="9.7109375" style="78" customWidth="1"/>
    <col min="3" max="3" width="40.7109375" style="23" customWidth="1"/>
    <col min="4" max="4" width="21.85546875" style="78" customWidth="1"/>
    <col min="5" max="5" width="16.28515625" style="6" hidden="1" customWidth="1"/>
    <col min="6" max="6" width="17.85546875" style="6" customWidth="1"/>
    <col min="7" max="7" width="17.42578125" style="6" customWidth="1"/>
    <col min="8" max="8" width="17.140625" style="78" customWidth="1"/>
    <col min="9" max="9" width="14.7109375" style="79" customWidth="1"/>
    <col min="10" max="12" width="14.7109375" style="78" customWidth="1"/>
    <col min="13" max="21" width="14.7109375" style="78" hidden="1" customWidth="1"/>
    <col min="22" max="22" width="14.7109375" style="78" customWidth="1"/>
    <col min="23" max="24" width="14.7109375" style="78" hidden="1" customWidth="1"/>
    <col min="25" max="25" width="14.7109375" style="78" customWidth="1"/>
    <col min="26" max="27" width="35.7109375" style="78" customWidth="1"/>
    <col min="28" max="28" width="11.42578125" style="27" customWidth="1"/>
    <col min="29" max="16384" width="11.42578125" style="23"/>
  </cols>
  <sheetData>
    <row r="1" spans="1:28" x14ac:dyDescent="0.2">
      <c r="A1" s="24" t="s">
        <v>0</v>
      </c>
    </row>
    <row r="2" spans="1:28" x14ac:dyDescent="0.2">
      <c r="A2" s="24" t="s">
        <v>284</v>
      </c>
    </row>
    <row r="3" spans="1:28" x14ac:dyDescent="0.2">
      <c r="A3" s="24" t="s">
        <v>1</v>
      </c>
    </row>
    <row r="4" spans="1:28" ht="9.9499999999999993" customHeight="1" thickBot="1" x14ac:dyDescent="0.25"/>
    <row r="5" spans="1:28" x14ac:dyDescent="0.2">
      <c r="A5" s="186" t="s">
        <v>2</v>
      </c>
      <c r="B5" s="183" t="s">
        <v>3</v>
      </c>
      <c r="C5" s="183" t="s">
        <v>4</v>
      </c>
      <c r="D5" s="189" t="s">
        <v>5</v>
      </c>
      <c r="E5" s="186" t="s">
        <v>6</v>
      </c>
      <c r="F5" s="183"/>
      <c r="G5" s="183"/>
      <c r="H5" s="191"/>
      <c r="I5" s="186" t="s">
        <v>7</v>
      </c>
      <c r="J5" s="183"/>
      <c r="K5" s="183"/>
      <c r="L5" s="191"/>
      <c r="M5" s="80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 t="s">
        <v>193</v>
      </c>
      <c r="Z5" s="183" t="s">
        <v>8</v>
      </c>
      <c r="AA5" s="183"/>
      <c r="AB5" s="184" t="s">
        <v>285</v>
      </c>
    </row>
    <row r="6" spans="1:28" ht="30" customHeight="1" thickBot="1" x14ac:dyDescent="0.25">
      <c r="A6" s="187"/>
      <c r="B6" s="188"/>
      <c r="C6" s="188"/>
      <c r="D6" s="190"/>
      <c r="E6" s="82" t="s">
        <v>9</v>
      </c>
      <c r="F6" s="83" t="s">
        <v>10</v>
      </c>
      <c r="G6" s="83" t="s">
        <v>13</v>
      </c>
      <c r="H6" s="84" t="s">
        <v>11</v>
      </c>
      <c r="I6" s="85" t="s">
        <v>12</v>
      </c>
      <c r="J6" s="86" t="s">
        <v>9</v>
      </c>
      <c r="K6" s="86" t="s">
        <v>10</v>
      </c>
      <c r="L6" s="84" t="s">
        <v>13</v>
      </c>
      <c r="M6" s="87" t="s">
        <v>180</v>
      </c>
      <c r="N6" s="86" t="s">
        <v>181</v>
      </c>
      <c r="O6" s="86" t="s">
        <v>182</v>
      </c>
      <c r="P6" s="86" t="s">
        <v>183</v>
      </c>
      <c r="Q6" s="86" t="s">
        <v>184</v>
      </c>
      <c r="R6" s="86" t="s">
        <v>185</v>
      </c>
      <c r="S6" s="86" t="s">
        <v>186</v>
      </c>
      <c r="T6" s="86" t="s">
        <v>187</v>
      </c>
      <c r="U6" s="86" t="s">
        <v>188</v>
      </c>
      <c r="V6" s="86" t="s">
        <v>189</v>
      </c>
      <c r="W6" s="86" t="s">
        <v>190</v>
      </c>
      <c r="X6" s="86" t="s">
        <v>191</v>
      </c>
      <c r="Y6" s="86" t="s">
        <v>192</v>
      </c>
      <c r="Z6" s="86" t="s">
        <v>14</v>
      </c>
      <c r="AA6" s="86" t="s">
        <v>15</v>
      </c>
      <c r="AB6" s="185"/>
    </row>
    <row r="7" spans="1:28" x14ac:dyDescent="0.2">
      <c r="A7" s="88" t="s">
        <v>286</v>
      </c>
      <c r="B7" s="89"/>
      <c r="C7" s="90"/>
      <c r="D7" s="89"/>
      <c r="E7" s="12"/>
      <c r="F7" s="13"/>
      <c r="G7" s="13"/>
      <c r="H7" s="91"/>
      <c r="I7" s="92"/>
      <c r="J7" s="89"/>
      <c r="K7" s="89"/>
      <c r="L7" s="91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93"/>
      <c r="AB7" s="94"/>
    </row>
    <row r="8" spans="1:28" ht="57" x14ac:dyDescent="0.2">
      <c r="A8" s="95">
        <v>1</v>
      </c>
      <c r="B8" s="96">
        <v>130572</v>
      </c>
      <c r="C8" s="97" t="s">
        <v>481</v>
      </c>
      <c r="D8" s="96" t="s">
        <v>64</v>
      </c>
      <c r="E8" s="98"/>
      <c r="F8" s="99">
        <v>0</v>
      </c>
      <c r="G8" s="99">
        <v>97696</v>
      </c>
      <c r="H8" s="99">
        <v>97695.24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>
        <v>0</v>
      </c>
      <c r="V8" s="96">
        <v>0</v>
      </c>
      <c r="W8" s="96"/>
      <c r="X8" s="96"/>
      <c r="Y8" s="96">
        <f>+M8+N8+O8+P8+Q8+R8+S8+T8+U8+V8+W8+X8</f>
        <v>0</v>
      </c>
      <c r="Z8" s="96"/>
      <c r="AA8" s="96"/>
      <c r="AB8" s="35"/>
    </row>
    <row r="9" spans="1:28" ht="71.25" x14ac:dyDescent="0.2">
      <c r="A9" s="95">
        <v>2</v>
      </c>
      <c r="B9" s="96">
        <v>148405</v>
      </c>
      <c r="C9" s="97" t="s">
        <v>482</v>
      </c>
      <c r="D9" s="96" t="s">
        <v>64</v>
      </c>
      <c r="E9" s="98">
        <v>0</v>
      </c>
      <c r="F9" s="99">
        <v>0</v>
      </c>
      <c r="G9" s="99">
        <v>82204</v>
      </c>
      <c r="H9" s="99">
        <v>82203.31</v>
      </c>
      <c r="I9" s="96">
        <v>0</v>
      </c>
      <c r="J9" s="96">
        <v>0</v>
      </c>
      <c r="K9" s="96">
        <v>1</v>
      </c>
      <c r="L9" s="96">
        <v>1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1</v>
      </c>
      <c r="T9" s="96">
        <v>0</v>
      </c>
      <c r="U9" s="96">
        <v>0</v>
      </c>
      <c r="V9" s="96">
        <v>0</v>
      </c>
      <c r="W9" s="96"/>
      <c r="X9" s="96"/>
      <c r="Y9" s="96">
        <f t="shared" ref="Y9:Y50" si="0">+M9+N9+O9+P9+Q9+R9+S9+T9+U9+V9+W9+X9</f>
        <v>1</v>
      </c>
      <c r="Z9" s="96" t="s">
        <v>20</v>
      </c>
      <c r="AA9" s="96" t="s">
        <v>20</v>
      </c>
      <c r="AB9" s="35"/>
    </row>
    <row r="10" spans="1:28" ht="57" x14ac:dyDescent="0.2">
      <c r="A10" s="95">
        <v>3</v>
      </c>
      <c r="B10" s="96">
        <v>257874</v>
      </c>
      <c r="C10" s="97" t="s">
        <v>483</v>
      </c>
      <c r="D10" s="96" t="s">
        <v>64</v>
      </c>
      <c r="E10" s="98">
        <v>0</v>
      </c>
      <c r="F10" s="99">
        <v>0</v>
      </c>
      <c r="G10" s="99">
        <v>95584</v>
      </c>
      <c r="H10" s="99">
        <v>95582.77</v>
      </c>
      <c r="I10" s="96">
        <v>0</v>
      </c>
      <c r="J10" s="96">
        <v>0</v>
      </c>
      <c r="K10" s="96">
        <v>1</v>
      </c>
      <c r="L10" s="96">
        <v>1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1</v>
      </c>
      <c r="T10" s="96">
        <v>0</v>
      </c>
      <c r="U10" s="96">
        <v>0</v>
      </c>
      <c r="V10" s="96">
        <v>0</v>
      </c>
      <c r="W10" s="96"/>
      <c r="X10" s="96"/>
      <c r="Y10" s="96">
        <f t="shared" si="0"/>
        <v>1</v>
      </c>
      <c r="Z10" s="96" t="s">
        <v>20</v>
      </c>
      <c r="AA10" s="96" t="s">
        <v>513</v>
      </c>
      <c r="AB10" s="35"/>
    </row>
    <row r="11" spans="1:28" ht="42" customHeight="1" x14ac:dyDescent="0.2">
      <c r="A11" s="95">
        <v>4</v>
      </c>
      <c r="B11" s="96">
        <v>257881</v>
      </c>
      <c r="C11" s="97" t="s">
        <v>524</v>
      </c>
      <c r="D11" s="96" t="s">
        <v>64</v>
      </c>
      <c r="E11" s="98">
        <v>0</v>
      </c>
      <c r="F11" s="99">
        <v>0</v>
      </c>
      <c r="G11" s="99">
        <v>112406</v>
      </c>
      <c r="H11" s="99">
        <v>112405.94</v>
      </c>
      <c r="I11" s="96">
        <v>0</v>
      </c>
      <c r="J11" s="96">
        <v>0</v>
      </c>
      <c r="K11" s="96">
        <v>1</v>
      </c>
      <c r="L11" s="96">
        <v>1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1</v>
      </c>
      <c r="T11" s="96">
        <v>0</v>
      </c>
      <c r="U11" s="96">
        <v>0</v>
      </c>
      <c r="V11" s="96">
        <v>0</v>
      </c>
      <c r="W11" s="96"/>
      <c r="X11" s="96"/>
      <c r="Y11" s="96">
        <f t="shared" si="0"/>
        <v>1</v>
      </c>
      <c r="Z11" s="96" t="s">
        <v>20</v>
      </c>
      <c r="AA11" s="96" t="s">
        <v>20</v>
      </c>
      <c r="AB11" s="35"/>
    </row>
    <row r="12" spans="1:28" ht="71.25" x14ac:dyDescent="0.2">
      <c r="A12" s="95">
        <v>5</v>
      </c>
      <c r="B12" s="100">
        <v>257882</v>
      </c>
      <c r="C12" s="97" t="s">
        <v>484</v>
      </c>
      <c r="D12" s="96" t="s">
        <v>64</v>
      </c>
      <c r="E12" s="98">
        <v>0</v>
      </c>
      <c r="F12" s="99">
        <v>0</v>
      </c>
      <c r="G12" s="99">
        <v>94361</v>
      </c>
      <c r="H12" s="99">
        <v>94360.16</v>
      </c>
      <c r="I12" s="96">
        <v>0</v>
      </c>
      <c r="J12" s="96">
        <v>0</v>
      </c>
      <c r="K12" s="96">
        <v>1</v>
      </c>
      <c r="L12" s="96">
        <v>1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/>
      <c r="X12" s="96"/>
      <c r="Y12" s="96">
        <f t="shared" si="0"/>
        <v>0</v>
      </c>
      <c r="Z12" s="96" t="s">
        <v>20</v>
      </c>
      <c r="AA12" s="96" t="s">
        <v>513</v>
      </c>
      <c r="AB12" s="35"/>
    </row>
    <row r="13" spans="1:28" ht="57" x14ac:dyDescent="0.2">
      <c r="A13" s="95">
        <v>6</v>
      </c>
      <c r="B13" s="100">
        <v>257883</v>
      </c>
      <c r="C13" s="97" t="s">
        <v>485</v>
      </c>
      <c r="D13" s="96" t="s">
        <v>64</v>
      </c>
      <c r="E13" s="98">
        <v>0</v>
      </c>
      <c r="F13" s="99">
        <v>0</v>
      </c>
      <c r="G13" s="99">
        <v>106998</v>
      </c>
      <c r="H13" s="99">
        <v>106997.72</v>
      </c>
      <c r="I13" s="96">
        <v>0</v>
      </c>
      <c r="J13" s="96">
        <v>0</v>
      </c>
      <c r="K13" s="96">
        <v>1</v>
      </c>
      <c r="L13" s="96">
        <v>1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1</v>
      </c>
      <c r="T13" s="96">
        <v>0</v>
      </c>
      <c r="U13" s="96">
        <v>0</v>
      </c>
      <c r="V13" s="96">
        <v>0</v>
      </c>
      <c r="W13" s="96"/>
      <c r="X13" s="96"/>
      <c r="Y13" s="96">
        <f t="shared" si="0"/>
        <v>1</v>
      </c>
      <c r="Z13" s="96" t="s">
        <v>20</v>
      </c>
      <c r="AA13" s="96" t="s">
        <v>20</v>
      </c>
      <c r="AB13" s="35"/>
    </row>
    <row r="14" spans="1:28" ht="71.25" x14ac:dyDescent="0.2">
      <c r="A14" s="95">
        <v>7</v>
      </c>
      <c r="B14" s="100">
        <v>257890</v>
      </c>
      <c r="C14" s="97" t="s">
        <v>486</v>
      </c>
      <c r="D14" s="96" t="s">
        <v>64</v>
      </c>
      <c r="E14" s="98">
        <v>0</v>
      </c>
      <c r="F14" s="99">
        <v>0</v>
      </c>
      <c r="G14" s="99">
        <v>85317</v>
      </c>
      <c r="H14" s="99">
        <v>85317</v>
      </c>
      <c r="I14" s="96">
        <v>0</v>
      </c>
      <c r="J14" s="96">
        <v>0</v>
      </c>
      <c r="K14" s="96">
        <v>1</v>
      </c>
      <c r="L14" s="96">
        <v>1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1</v>
      </c>
      <c r="T14" s="96">
        <v>0</v>
      </c>
      <c r="U14" s="96">
        <v>0</v>
      </c>
      <c r="V14" s="96">
        <v>0</v>
      </c>
      <c r="W14" s="96"/>
      <c r="X14" s="96"/>
      <c r="Y14" s="96">
        <f t="shared" si="0"/>
        <v>1</v>
      </c>
      <c r="Z14" s="96" t="s">
        <v>20</v>
      </c>
      <c r="AA14" s="96" t="s">
        <v>20</v>
      </c>
      <c r="AB14" s="35"/>
    </row>
    <row r="15" spans="1:28" ht="57" x14ac:dyDescent="0.2">
      <c r="A15" s="95">
        <v>8</v>
      </c>
      <c r="B15" s="100">
        <v>257899</v>
      </c>
      <c r="C15" s="97" t="s">
        <v>487</v>
      </c>
      <c r="D15" s="96" t="s">
        <v>64</v>
      </c>
      <c r="E15" s="98">
        <v>0</v>
      </c>
      <c r="F15" s="99">
        <v>0</v>
      </c>
      <c r="G15" s="99">
        <v>91229</v>
      </c>
      <c r="H15" s="99">
        <v>91228.59</v>
      </c>
      <c r="I15" s="96">
        <v>0</v>
      </c>
      <c r="J15" s="96">
        <v>0</v>
      </c>
      <c r="K15" s="96">
        <v>1</v>
      </c>
      <c r="L15" s="96">
        <v>1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1</v>
      </c>
      <c r="T15" s="96">
        <v>0</v>
      </c>
      <c r="U15" s="96">
        <v>0</v>
      </c>
      <c r="V15" s="96">
        <v>0</v>
      </c>
      <c r="W15" s="96"/>
      <c r="X15" s="96"/>
      <c r="Y15" s="96">
        <f t="shared" si="0"/>
        <v>1</v>
      </c>
      <c r="Z15" s="96" t="s">
        <v>20</v>
      </c>
      <c r="AA15" s="96" t="s">
        <v>20</v>
      </c>
      <c r="AB15" s="35"/>
    </row>
    <row r="16" spans="1:28" ht="71.25" x14ac:dyDescent="0.2">
      <c r="A16" s="95">
        <v>9</v>
      </c>
      <c r="B16" s="100">
        <v>257901</v>
      </c>
      <c r="C16" s="97" t="s">
        <v>488</v>
      </c>
      <c r="D16" s="96" t="s">
        <v>64</v>
      </c>
      <c r="E16" s="98">
        <v>0</v>
      </c>
      <c r="F16" s="99">
        <v>0</v>
      </c>
      <c r="G16" s="101">
        <v>91546</v>
      </c>
      <c r="H16" s="99">
        <v>91545.62</v>
      </c>
      <c r="I16" s="96">
        <v>0</v>
      </c>
      <c r="J16" s="96">
        <v>0</v>
      </c>
      <c r="K16" s="96">
        <v>1</v>
      </c>
      <c r="L16" s="96">
        <v>1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/>
      <c r="X16" s="96"/>
      <c r="Y16" s="96">
        <f t="shared" si="0"/>
        <v>0</v>
      </c>
      <c r="Z16" s="96" t="s">
        <v>20</v>
      </c>
      <c r="AA16" s="96" t="s">
        <v>20</v>
      </c>
      <c r="AB16" s="35"/>
    </row>
    <row r="17" spans="1:28" ht="57" x14ac:dyDescent="0.2">
      <c r="A17" s="95">
        <v>10</v>
      </c>
      <c r="B17" s="100">
        <v>261192</v>
      </c>
      <c r="C17" s="97" t="s">
        <v>686</v>
      </c>
      <c r="D17" s="96" t="s">
        <v>64</v>
      </c>
      <c r="E17" s="98"/>
      <c r="F17" s="99">
        <v>2618405</v>
      </c>
      <c r="G17" s="101"/>
      <c r="H17" s="99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35"/>
    </row>
    <row r="18" spans="1:28" ht="71.25" x14ac:dyDescent="0.2">
      <c r="A18" s="95">
        <v>11</v>
      </c>
      <c r="B18" s="96">
        <v>261514</v>
      </c>
      <c r="C18" s="97" t="s">
        <v>489</v>
      </c>
      <c r="D18" s="96" t="s">
        <v>196</v>
      </c>
      <c r="E18" s="98">
        <v>0</v>
      </c>
      <c r="F18" s="99">
        <v>0</v>
      </c>
      <c r="G18" s="99">
        <v>104149</v>
      </c>
      <c r="H18" s="99">
        <v>104148.9</v>
      </c>
      <c r="I18" s="96">
        <v>0</v>
      </c>
      <c r="J18" s="96">
        <v>0</v>
      </c>
      <c r="K18" s="96">
        <v>328.1</v>
      </c>
      <c r="L18" s="96">
        <v>328.1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/>
      <c r="X18" s="96"/>
      <c r="Y18" s="96">
        <f t="shared" si="0"/>
        <v>0</v>
      </c>
      <c r="Z18" s="96" t="s">
        <v>20</v>
      </c>
      <c r="AA18" s="96" t="s">
        <v>20</v>
      </c>
      <c r="AB18" s="35"/>
    </row>
    <row r="19" spans="1:28" ht="57" x14ac:dyDescent="0.2">
      <c r="A19" s="95">
        <v>12</v>
      </c>
      <c r="B19" s="96">
        <v>261523</v>
      </c>
      <c r="C19" s="97" t="s">
        <v>490</v>
      </c>
      <c r="D19" s="96" t="s">
        <v>64</v>
      </c>
      <c r="E19" s="98">
        <v>0</v>
      </c>
      <c r="F19" s="99">
        <v>0</v>
      </c>
      <c r="G19" s="99">
        <v>92504</v>
      </c>
      <c r="H19" s="99">
        <v>92503.8</v>
      </c>
      <c r="I19" s="96">
        <v>0</v>
      </c>
      <c r="J19" s="96">
        <v>0</v>
      </c>
      <c r="K19" s="96">
        <v>1</v>
      </c>
      <c r="L19" s="96">
        <v>1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/>
      <c r="X19" s="96"/>
      <c r="Y19" s="96">
        <f t="shared" si="0"/>
        <v>0</v>
      </c>
      <c r="Z19" s="96" t="s">
        <v>20</v>
      </c>
      <c r="AA19" s="96" t="s">
        <v>20</v>
      </c>
      <c r="AB19" s="35"/>
    </row>
    <row r="20" spans="1:28" ht="57" x14ac:dyDescent="0.2">
      <c r="A20" s="95">
        <v>13</v>
      </c>
      <c r="B20" s="96">
        <v>262075</v>
      </c>
      <c r="C20" s="97" t="s">
        <v>491</v>
      </c>
      <c r="D20" s="96" t="s">
        <v>64</v>
      </c>
      <c r="E20" s="98">
        <v>0</v>
      </c>
      <c r="F20" s="99">
        <v>0</v>
      </c>
      <c r="G20" s="99">
        <v>105581</v>
      </c>
      <c r="H20" s="99">
        <v>105520.7</v>
      </c>
      <c r="I20" s="96">
        <v>0</v>
      </c>
      <c r="J20" s="96">
        <v>0</v>
      </c>
      <c r="K20" s="96">
        <v>1</v>
      </c>
      <c r="L20" s="96">
        <v>1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1</v>
      </c>
      <c r="T20" s="96">
        <v>0</v>
      </c>
      <c r="U20" s="96">
        <v>0</v>
      </c>
      <c r="V20" s="96">
        <v>0</v>
      </c>
      <c r="W20" s="96"/>
      <c r="X20" s="96"/>
      <c r="Y20" s="96">
        <f t="shared" si="0"/>
        <v>1</v>
      </c>
      <c r="Z20" s="96" t="s">
        <v>20</v>
      </c>
      <c r="AA20" s="96" t="s">
        <v>20</v>
      </c>
      <c r="AB20" s="35"/>
    </row>
    <row r="21" spans="1:28" ht="71.25" x14ac:dyDescent="0.2">
      <c r="A21" s="95">
        <v>14</v>
      </c>
      <c r="B21" s="96">
        <v>262076</v>
      </c>
      <c r="C21" s="97" t="s">
        <v>492</v>
      </c>
      <c r="D21" s="96" t="s">
        <v>64</v>
      </c>
      <c r="E21" s="98">
        <v>0</v>
      </c>
      <c r="F21" s="99"/>
      <c r="G21" s="99">
        <v>70036</v>
      </c>
      <c r="H21" s="99">
        <v>70036</v>
      </c>
      <c r="I21" s="96">
        <v>0</v>
      </c>
      <c r="J21" s="96">
        <v>0</v>
      </c>
      <c r="K21" s="96">
        <v>1</v>
      </c>
      <c r="L21" s="96">
        <v>1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/>
      <c r="X21" s="96"/>
      <c r="Y21" s="96">
        <f t="shared" si="0"/>
        <v>0</v>
      </c>
      <c r="Z21" s="96" t="s">
        <v>20</v>
      </c>
      <c r="AA21" s="96" t="s">
        <v>20</v>
      </c>
      <c r="AB21" s="35"/>
    </row>
    <row r="22" spans="1:28" ht="71.25" x14ac:dyDescent="0.2">
      <c r="A22" s="95">
        <v>15</v>
      </c>
      <c r="B22" s="96">
        <v>262077</v>
      </c>
      <c r="C22" s="97" t="s">
        <v>493</v>
      </c>
      <c r="D22" s="96" t="s">
        <v>64</v>
      </c>
      <c r="E22" s="98">
        <v>0</v>
      </c>
      <c r="F22" s="99">
        <v>0</v>
      </c>
      <c r="G22" s="99">
        <v>69990</v>
      </c>
      <c r="H22" s="99">
        <v>69990</v>
      </c>
      <c r="I22" s="96">
        <v>0</v>
      </c>
      <c r="J22" s="96">
        <v>0</v>
      </c>
      <c r="K22" s="96">
        <v>1</v>
      </c>
      <c r="L22" s="96">
        <v>1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0</v>
      </c>
      <c r="V22" s="96">
        <v>0</v>
      </c>
      <c r="W22" s="96"/>
      <c r="X22" s="96"/>
      <c r="Y22" s="96">
        <f t="shared" si="0"/>
        <v>1</v>
      </c>
      <c r="Z22" s="96" t="s">
        <v>20</v>
      </c>
      <c r="AA22" s="96" t="s">
        <v>20</v>
      </c>
      <c r="AB22" s="35"/>
    </row>
    <row r="23" spans="1:28" ht="57" x14ac:dyDescent="0.2">
      <c r="A23" s="95">
        <v>16</v>
      </c>
      <c r="B23" s="96">
        <v>262078</v>
      </c>
      <c r="C23" s="97" t="s">
        <v>521</v>
      </c>
      <c r="D23" s="96" t="s">
        <v>64</v>
      </c>
      <c r="E23" s="98"/>
      <c r="F23" s="99">
        <v>0</v>
      </c>
      <c r="G23" s="99">
        <v>849977</v>
      </c>
      <c r="H23" s="99">
        <v>0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>
        <v>0</v>
      </c>
      <c r="U23" s="96">
        <v>0</v>
      </c>
      <c r="V23" s="96">
        <v>0</v>
      </c>
      <c r="W23" s="96"/>
      <c r="X23" s="96"/>
      <c r="Y23" s="96">
        <f t="shared" si="0"/>
        <v>0</v>
      </c>
      <c r="Z23" s="96"/>
      <c r="AA23" s="96"/>
      <c r="AB23" s="35"/>
    </row>
    <row r="24" spans="1:28" ht="57" x14ac:dyDescent="0.2">
      <c r="A24" s="95">
        <v>17</v>
      </c>
      <c r="B24" s="96">
        <v>262081</v>
      </c>
      <c r="C24" s="97" t="s">
        <v>522</v>
      </c>
      <c r="D24" s="96" t="s">
        <v>64</v>
      </c>
      <c r="E24" s="98"/>
      <c r="F24" s="99">
        <v>0</v>
      </c>
      <c r="G24" s="99">
        <v>849811</v>
      </c>
      <c r="H24" s="99">
        <v>0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>
        <v>0</v>
      </c>
      <c r="U24" s="96">
        <v>0</v>
      </c>
      <c r="V24" s="96">
        <v>0</v>
      </c>
      <c r="W24" s="96"/>
      <c r="X24" s="96"/>
      <c r="Y24" s="96">
        <f t="shared" si="0"/>
        <v>0</v>
      </c>
      <c r="Z24" s="96"/>
      <c r="AA24" s="96"/>
      <c r="AB24" s="35"/>
    </row>
    <row r="25" spans="1:28" ht="57" x14ac:dyDescent="0.2">
      <c r="A25" s="95">
        <v>18</v>
      </c>
      <c r="B25" s="96">
        <v>262082</v>
      </c>
      <c r="C25" s="97" t="s">
        <v>494</v>
      </c>
      <c r="D25" s="96" t="s">
        <v>64</v>
      </c>
      <c r="E25" s="98">
        <v>0</v>
      </c>
      <c r="F25" s="99">
        <v>0</v>
      </c>
      <c r="G25" s="99">
        <v>68381</v>
      </c>
      <c r="H25" s="99">
        <v>68380.899999999994</v>
      </c>
      <c r="I25" s="96">
        <v>0</v>
      </c>
      <c r="J25" s="96">
        <v>0</v>
      </c>
      <c r="K25" s="96">
        <v>1</v>
      </c>
      <c r="L25" s="96">
        <v>1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/>
      <c r="X25" s="96"/>
      <c r="Y25" s="96">
        <f t="shared" si="0"/>
        <v>0</v>
      </c>
      <c r="Z25" s="96" t="s">
        <v>20</v>
      </c>
      <c r="AA25" s="96" t="s">
        <v>20</v>
      </c>
      <c r="AB25" s="35"/>
    </row>
    <row r="26" spans="1:28" ht="57" x14ac:dyDescent="0.2">
      <c r="A26" s="95">
        <v>19</v>
      </c>
      <c r="B26" s="96">
        <v>262083</v>
      </c>
      <c r="C26" s="97" t="s">
        <v>523</v>
      </c>
      <c r="D26" s="96" t="s">
        <v>64</v>
      </c>
      <c r="E26" s="98"/>
      <c r="F26" s="99">
        <v>0</v>
      </c>
      <c r="G26" s="99">
        <v>849270</v>
      </c>
      <c r="H26" s="99">
        <v>0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>
        <v>0</v>
      </c>
      <c r="U26" s="96">
        <v>0</v>
      </c>
      <c r="V26" s="96">
        <v>0</v>
      </c>
      <c r="W26" s="96"/>
      <c r="X26" s="96"/>
      <c r="Y26" s="96">
        <f t="shared" si="0"/>
        <v>0</v>
      </c>
      <c r="Z26" s="96"/>
      <c r="AA26" s="96"/>
      <c r="AB26" s="35"/>
    </row>
    <row r="27" spans="1:28" ht="71.25" x14ac:dyDescent="0.2">
      <c r="A27" s="95">
        <v>20</v>
      </c>
      <c r="B27" s="96">
        <v>262084</v>
      </c>
      <c r="C27" s="97" t="s">
        <v>495</v>
      </c>
      <c r="D27" s="96" t="s">
        <v>64</v>
      </c>
      <c r="E27" s="98">
        <v>0</v>
      </c>
      <c r="F27" s="99">
        <v>0</v>
      </c>
      <c r="G27" s="99">
        <v>203663</v>
      </c>
      <c r="H27" s="99">
        <v>203662.3</v>
      </c>
      <c r="I27" s="96">
        <v>0</v>
      </c>
      <c r="J27" s="96">
        <v>0</v>
      </c>
      <c r="K27" s="96">
        <v>1</v>
      </c>
      <c r="L27" s="96">
        <v>1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1</v>
      </c>
      <c r="T27" s="96">
        <v>0</v>
      </c>
      <c r="U27" s="96">
        <v>0</v>
      </c>
      <c r="V27" s="96">
        <v>0</v>
      </c>
      <c r="W27" s="96"/>
      <c r="X27" s="96"/>
      <c r="Y27" s="96">
        <f t="shared" si="0"/>
        <v>1</v>
      </c>
      <c r="Z27" s="96" t="s">
        <v>20</v>
      </c>
      <c r="AA27" s="96" t="s">
        <v>513</v>
      </c>
      <c r="AB27" s="35"/>
    </row>
    <row r="28" spans="1:28" ht="71.25" x14ac:dyDescent="0.2">
      <c r="A28" s="95">
        <v>21</v>
      </c>
      <c r="B28" s="96">
        <v>262085</v>
      </c>
      <c r="C28" s="97" t="s">
        <v>496</v>
      </c>
      <c r="D28" s="96" t="s">
        <v>64</v>
      </c>
      <c r="E28" s="98">
        <v>0</v>
      </c>
      <c r="F28" s="99">
        <v>0</v>
      </c>
      <c r="G28" s="99">
        <v>200472</v>
      </c>
      <c r="H28" s="99">
        <v>200471</v>
      </c>
      <c r="I28" s="96">
        <v>0</v>
      </c>
      <c r="J28" s="96">
        <v>0</v>
      </c>
      <c r="K28" s="96">
        <v>1</v>
      </c>
      <c r="L28" s="96">
        <v>1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/>
      <c r="X28" s="96"/>
      <c r="Y28" s="96">
        <f t="shared" si="0"/>
        <v>0</v>
      </c>
      <c r="Z28" s="96" t="s">
        <v>20</v>
      </c>
      <c r="AA28" s="96" t="s">
        <v>513</v>
      </c>
      <c r="AB28" s="35"/>
    </row>
    <row r="29" spans="1:28" ht="71.25" x14ac:dyDescent="0.2">
      <c r="A29" s="95">
        <v>22</v>
      </c>
      <c r="B29" s="96">
        <v>262089</v>
      </c>
      <c r="C29" s="97" t="s">
        <v>497</v>
      </c>
      <c r="D29" s="96" t="s">
        <v>64</v>
      </c>
      <c r="E29" s="98">
        <v>0</v>
      </c>
      <c r="F29" s="99">
        <v>0</v>
      </c>
      <c r="G29" s="99">
        <v>83744</v>
      </c>
      <c r="H29" s="99">
        <v>83744</v>
      </c>
      <c r="I29" s="96">
        <v>0</v>
      </c>
      <c r="J29" s="96">
        <v>0</v>
      </c>
      <c r="K29" s="96">
        <v>1</v>
      </c>
      <c r="L29" s="96">
        <v>1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/>
      <c r="X29" s="96"/>
      <c r="Y29" s="96">
        <f t="shared" si="0"/>
        <v>0</v>
      </c>
      <c r="Z29" s="96" t="s">
        <v>20</v>
      </c>
      <c r="AA29" s="96" t="s">
        <v>20</v>
      </c>
      <c r="AB29" s="35"/>
    </row>
    <row r="30" spans="1:28" ht="57" x14ac:dyDescent="0.2">
      <c r="A30" s="95">
        <v>23</v>
      </c>
      <c r="B30" s="96">
        <v>262092</v>
      </c>
      <c r="C30" s="97" t="s">
        <v>498</v>
      </c>
      <c r="D30" s="96" t="s">
        <v>64</v>
      </c>
      <c r="E30" s="98">
        <v>0</v>
      </c>
      <c r="F30" s="99">
        <v>0</v>
      </c>
      <c r="G30" s="99">
        <v>82992</v>
      </c>
      <c r="H30" s="99">
        <v>82991.600000000006</v>
      </c>
      <c r="I30" s="96">
        <v>0</v>
      </c>
      <c r="J30" s="96">
        <v>0</v>
      </c>
      <c r="K30" s="96">
        <v>1</v>
      </c>
      <c r="L30" s="96">
        <v>1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1</v>
      </c>
      <c r="T30" s="96">
        <v>0</v>
      </c>
      <c r="U30" s="96">
        <v>0</v>
      </c>
      <c r="V30" s="96">
        <v>0</v>
      </c>
      <c r="W30" s="96"/>
      <c r="X30" s="96"/>
      <c r="Y30" s="96">
        <f t="shared" si="0"/>
        <v>1</v>
      </c>
      <c r="Z30" s="96" t="s">
        <v>20</v>
      </c>
      <c r="AA30" s="96" t="s">
        <v>152</v>
      </c>
      <c r="AB30" s="35"/>
    </row>
    <row r="31" spans="1:28" ht="57" x14ac:dyDescent="0.2">
      <c r="A31" s="95">
        <v>24</v>
      </c>
      <c r="B31" s="96">
        <v>262094</v>
      </c>
      <c r="C31" s="97" t="s">
        <v>499</v>
      </c>
      <c r="D31" s="96" t="s">
        <v>64</v>
      </c>
      <c r="E31" s="98">
        <v>0</v>
      </c>
      <c r="F31" s="99">
        <v>0</v>
      </c>
      <c r="G31" s="99">
        <v>78856</v>
      </c>
      <c r="H31" s="99">
        <v>78855.570000000007</v>
      </c>
      <c r="I31" s="96">
        <v>0</v>
      </c>
      <c r="J31" s="96">
        <v>0</v>
      </c>
      <c r="K31" s="96">
        <v>1</v>
      </c>
      <c r="L31" s="96">
        <v>1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/>
      <c r="X31" s="96"/>
      <c r="Y31" s="96">
        <f t="shared" si="0"/>
        <v>0</v>
      </c>
      <c r="Z31" s="96" t="s">
        <v>20</v>
      </c>
      <c r="AA31" s="96" t="s">
        <v>152</v>
      </c>
      <c r="AB31" s="35"/>
    </row>
    <row r="32" spans="1:28" ht="57" x14ac:dyDescent="0.2">
      <c r="A32" s="95">
        <v>25</v>
      </c>
      <c r="B32" s="96">
        <v>262095</v>
      </c>
      <c r="C32" s="97" t="s">
        <v>500</v>
      </c>
      <c r="D32" s="96" t="s">
        <v>64</v>
      </c>
      <c r="E32" s="98">
        <v>0</v>
      </c>
      <c r="F32" s="99">
        <v>0</v>
      </c>
      <c r="G32" s="99">
        <v>215165</v>
      </c>
      <c r="H32" s="99">
        <v>215165</v>
      </c>
      <c r="I32" s="96">
        <v>0</v>
      </c>
      <c r="J32" s="96">
        <v>0</v>
      </c>
      <c r="K32" s="96">
        <v>1</v>
      </c>
      <c r="L32" s="96">
        <v>1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/>
      <c r="X32" s="96"/>
      <c r="Y32" s="96">
        <f t="shared" si="0"/>
        <v>0</v>
      </c>
      <c r="Z32" s="96" t="s">
        <v>20</v>
      </c>
      <c r="AA32" s="96" t="s">
        <v>513</v>
      </c>
      <c r="AB32" s="35"/>
    </row>
    <row r="33" spans="1:28" ht="57" x14ac:dyDescent="0.2">
      <c r="A33" s="95">
        <v>26</v>
      </c>
      <c r="B33" s="96">
        <v>262099</v>
      </c>
      <c r="C33" s="97" t="s">
        <v>501</v>
      </c>
      <c r="D33" s="96" t="s">
        <v>64</v>
      </c>
      <c r="E33" s="98">
        <v>0</v>
      </c>
      <c r="F33" s="99">
        <v>0</v>
      </c>
      <c r="G33" s="99">
        <v>100985</v>
      </c>
      <c r="H33" s="99">
        <v>100984.6</v>
      </c>
      <c r="I33" s="96">
        <v>0</v>
      </c>
      <c r="J33" s="96">
        <v>0</v>
      </c>
      <c r="K33" s="96">
        <v>1</v>
      </c>
      <c r="L33" s="96">
        <v>1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1</v>
      </c>
      <c r="T33" s="96">
        <v>0</v>
      </c>
      <c r="U33" s="96">
        <v>0</v>
      </c>
      <c r="V33" s="96">
        <v>0</v>
      </c>
      <c r="W33" s="96"/>
      <c r="X33" s="96"/>
      <c r="Y33" s="96">
        <f t="shared" si="0"/>
        <v>1</v>
      </c>
      <c r="Z33" s="96" t="s">
        <v>20</v>
      </c>
      <c r="AA33" s="96" t="s">
        <v>513</v>
      </c>
      <c r="AB33" s="35"/>
    </row>
    <row r="34" spans="1:28" ht="57" x14ac:dyDescent="0.2">
      <c r="A34" s="95">
        <v>27</v>
      </c>
      <c r="B34" s="96">
        <v>262100</v>
      </c>
      <c r="C34" s="97" t="s">
        <v>502</v>
      </c>
      <c r="D34" s="96" t="s">
        <v>64</v>
      </c>
      <c r="E34" s="98">
        <v>0</v>
      </c>
      <c r="F34" s="99">
        <v>0</v>
      </c>
      <c r="G34" s="99">
        <v>86908</v>
      </c>
      <c r="H34" s="99">
        <v>86907.4</v>
      </c>
      <c r="I34" s="96">
        <v>0</v>
      </c>
      <c r="J34" s="96">
        <v>0</v>
      </c>
      <c r="K34" s="96">
        <v>1</v>
      </c>
      <c r="L34" s="96">
        <v>1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/>
      <c r="X34" s="96"/>
      <c r="Y34" s="96">
        <f t="shared" si="0"/>
        <v>0</v>
      </c>
      <c r="Z34" s="96" t="s">
        <v>20</v>
      </c>
      <c r="AA34" s="96" t="s">
        <v>152</v>
      </c>
      <c r="AB34" s="35"/>
    </row>
    <row r="35" spans="1:28" ht="57" x14ac:dyDescent="0.2">
      <c r="A35" s="95">
        <v>28</v>
      </c>
      <c r="B35" s="96">
        <v>262101</v>
      </c>
      <c r="C35" s="97" t="s">
        <v>503</v>
      </c>
      <c r="D35" s="96" t="s">
        <v>64</v>
      </c>
      <c r="E35" s="98">
        <v>0</v>
      </c>
      <c r="F35" s="99">
        <v>0</v>
      </c>
      <c r="G35" s="99">
        <v>78351</v>
      </c>
      <c r="H35" s="99">
        <v>78350.77</v>
      </c>
      <c r="I35" s="96">
        <v>0</v>
      </c>
      <c r="J35" s="96">
        <v>0</v>
      </c>
      <c r="K35" s="96">
        <v>1</v>
      </c>
      <c r="L35" s="96">
        <v>1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/>
      <c r="X35" s="96"/>
      <c r="Y35" s="96">
        <f t="shared" si="0"/>
        <v>0</v>
      </c>
      <c r="Z35" s="96" t="s">
        <v>20</v>
      </c>
      <c r="AA35" s="96" t="s">
        <v>513</v>
      </c>
      <c r="AB35" s="35"/>
    </row>
    <row r="36" spans="1:28" ht="57" x14ac:dyDescent="0.2">
      <c r="A36" s="95">
        <v>29</v>
      </c>
      <c r="B36" s="96">
        <v>265158</v>
      </c>
      <c r="C36" s="97" t="s">
        <v>687</v>
      </c>
      <c r="D36" s="96" t="s">
        <v>64</v>
      </c>
      <c r="E36" s="98"/>
      <c r="F36" s="99">
        <v>5000000</v>
      </c>
      <c r="G36" s="99"/>
      <c r="H36" s="99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35"/>
    </row>
    <row r="37" spans="1:28" ht="57" x14ac:dyDescent="0.2">
      <c r="A37" s="95">
        <v>30</v>
      </c>
      <c r="B37" s="100">
        <v>262107</v>
      </c>
      <c r="C37" s="97" t="s">
        <v>504</v>
      </c>
      <c r="D37" s="96" t="s">
        <v>64</v>
      </c>
      <c r="E37" s="98">
        <v>0</v>
      </c>
      <c r="F37" s="99">
        <v>0</v>
      </c>
      <c r="G37" s="101">
        <v>69006</v>
      </c>
      <c r="H37" s="99">
        <v>69005.5</v>
      </c>
      <c r="I37" s="96">
        <v>0</v>
      </c>
      <c r="J37" s="96">
        <v>0</v>
      </c>
      <c r="K37" s="96">
        <v>1</v>
      </c>
      <c r="L37" s="96">
        <v>1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1</v>
      </c>
      <c r="T37" s="96">
        <v>0</v>
      </c>
      <c r="U37" s="96">
        <v>0</v>
      </c>
      <c r="V37" s="96">
        <v>0</v>
      </c>
      <c r="W37" s="96"/>
      <c r="X37" s="96"/>
      <c r="Y37" s="96">
        <f t="shared" si="0"/>
        <v>1</v>
      </c>
      <c r="Z37" s="96" t="s">
        <v>20</v>
      </c>
      <c r="AA37" s="96" t="s">
        <v>513</v>
      </c>
      <c r="AB37" s="35"/>
    </row>
    <row r="38" spans="1:28" s="25" customFormat="1" ht="60" x14ac:dyDescent="0.25">
      <c r="A38" s="95">
        <v>31</v>
      </c>
      <c r="B38" s="44">
        <v>279716</v>
      </c>
      <c r="C38" s="42" t="s">
        <v>287</v>
      </c>
      <c r="D38" s="42" t="s">
        <v>196</v>
      </c>
      <c r="E38" s="101">
        <v>900000</v>
      </c>
      <c r="F38" s="101">
        <v>5000000</v>
      </c>
      <c r="G38" s="102">
        <v>824600</v>
      </c>
      <c r="H38" s="101">
        <v>0</v>
      </c>
      <c r="I38" s="11">
        <v>2062</v>
      </c>
      <c r="J38" s="11">
        <v>530</v>
      </c>
      <c r="K38" s="3">
        <v>234.6</v>
      </c>
      <c r="L38" s="3">
        <v>234.6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3">
        <v>0</v>
      </c>
      <c r="U38" s="96">
        <v>0</v>
      </c>
      <c r="V38" s="3">
        <v>0</v>
      </c>
      <c r="W38" s="3"/>
      <c r="X38" s="3"/>
      <c r="Y38" s="96">
        <f t="shared" si="0"/>
        <v>0</v>
      </c>
      <c r="Z38" s="44" t="s">
        <v>20</v>
      </c>
      <c r="AA38" s="44" t="s">
        <v>513</v>
      </c>
      <c r="AB38" s="41" t="s">
        <v>282</v>
      </c>
    </row>
    <row r="39" spans="1:28" s="25" customFormat="1" ht="60" x14ac:dyDescent="0.25">
      <c r="A39" s="95">
        <v>32</v>
      </c>
      <c r="B39" s="44">
        <v>279717</v>
      </c>
      <c r="C39" s="42" t="s">
        <v>688</v>
      </c>
      <c r="D39" s="42" t="s">
        <v>196</v>
      </c>
      <c r="E39" s="101"/>
      <c r="F39" s="101">
        <v>5000000</v>
      </c>
      <c r="G39" s="102"/>
      <c r="H39" s="101"/>
      <c r="I39" s="11"/>
      <c r="J39" s="11"/>
      <c r="K39" s="3"/>
      <c r="L39" s="3"/>
      <c r="M39" s="96"/>
      <c r="N39" s="96"/>
      <c r="O39" s="96"/>
      <c r="P39" s="96"/>
      <c r="Q39" s="96"/>
      <c r="R39" s="96"/>
      <c r="S39" s="96"/>
      <c r="T39" s="3"/>
      <c r="U39" s="96"/>
      <c r="V39" s="3"/>
      <c r="W39" s="3"/>
      <c r="X39" s="3"/>
      <c r="Y39" s="96"/>
      <c r="Z39" s="44"/>
      <c r="AA39" s="44"/>
      <c r="AB39" s="41"/>
    </row>
    <row r="40" spans="1:28" ht="57" x14ac:dyDescent="0.2">
      <c r="A40" s="95">
        <v>33</v>
      </c>
      <c r="B40" s="100">
        <v>296285</v>
      </c>
      <c r="C40" s="97" t="s">
        <v>505</v>
      </c>
      <c r="D40" s="96" t="s">
        <v>196</v>
      </c>
      <c r="E40" s="98">
        <v>0</v>
      </c>
      <c r="F40" s="99">
        <v>0</v>
      </c>
      <c r="G40" s="102">
        <v>844699</v>
      </c>
      <c r="H40" s="101">
        <v>0</v>
      </c>
      <c r="I40" s="96">
        <v>0</v>
      </c>
      <c r="J40" s="96">
        <v>0</v>
      </c>
      <c r="K40" s="96">
        <v>267</v>
      </c>
      <c r="L40" s="96">
        <v>267</v>
      </c>
      <c r="M40" s="96">
        <v>0</v>
      </c>
      <c r="N40" s="96">
        <v>0</v>
      </c>
      <c r="O40" s="96">
        <v>0</v>
      </c>
      <c r="P40" s="96">
        <v>0</v>
      </c>
      <c r="Q40" s="96">
        <v>0</v>
      </c>
      <c r="R40" s="96">
        <v>0</v>
      </c>
      <c r="S40" s="96">
        <v>0</v>
      </c>
      <c r="T40" s="96">
        <v>0</v>
      </c>
      <c r="U40" s="96">
        <v>0</v>
      </c>
      <c r="V40" s="96">
        <v>0</v>
      </c>
      <c r="W40" s="96"/>
      <c r="X40" s="96"/>
      <c r="Y40" s="96">
        <f t="shared" si="0"/>
        <v>0</v>
      </c>
      <c r="Z40" s="96"/>
      <c r="AA40" s="96" t="s">
        <v>513</v>
      </c>
      <c r="AB40" s="35"/>
    </row>
    <row r="41" spans="1:28" ht="57" x14ac:dyDescent="0.2">
      <c r="A41" s="95">
        <v>34</v>
      </c>
      <c r="B41" s="96">
        <v>296345</v>
      </c>
      <c r="C41" s="97" t="s">
        <v>506</v>
      </c>
      <c r="D41" s="96" t="s">
        <v>196</v>
      </c>
      <c r="E41" s="98">
        <v>0</v>
      </c>
      <c r="F41" s="99">
        <v>0</v>
      </c>
      <c r="G41" s="102">
        <v>620021</v>
      </c>
      <c r="H41" s="101">
        <v>0</v>
      </c>
      <c r="I41" s="96">
        <v>0</v>
      </c>
      <c r="J41" s="96">
        <v>0</v>
      </c>
      <c r="K41" s="96">
        <v>245.8</v>
      </c>
      <c r="L41" s="96">
        <v>245.8</v>
      </c>
      <c r="M41" s="96">
        <v>0</v>
      </c>
      <c r="N41" s="96">
        <v>0</v>
      </c>
      <c r="O41" s="96">
        <v>0</v>
      </c>
      <c r="P41" s="96">
        <v>0</v>
      </c>
      <c r="Q41" s="96">
        <v>0</v>
      </c>
      <c r="R41" s="96">
        <v>0</v>
      </c>
      <c r="S41" s="96">
        <v>0</v>
      </c>
      <c r="T41" s="96">
        <v>0</v>
      </c>
      <c r="U41" s="96">
        <v>0</v>
      </c>
      <c r="V41" s="96">
        <v>0</v>
      </c>
      <c r="W41" s="96"/>
      <c r="X41" s="96"/>
      <c r="Y41" s="96">
        <f t="shared" si="0"/>
        <v>0</v>
      </c>
      <c r="Z41" s="96"/>
      <c r="AA41" s="96" t="s">
        <v>20</v>
      </c>
      <c r="AB41" s="35"/>
    </row>
    <row r="42" spans="1:28" ht="71.25" x14ac:dyDescent="0.2">
      <c r="A42" s="95">
        <v>35</v>
      </c>
      <c r="B42" s="96">
        <v>296374</v>
      </c>
      <c r="C42" s="97" t="s">
        <v>507</v>
      </c>
      <c r="D42" s="96" t="s">
        <v>196</v>
      </c>
      <c r="E42" s="98">
        <v>0</v>
      </c>
      <c r="F42" s="99">
        <v>0</v>
      </c>
      <c r="G42" s="102">
        <v>765000</v>
      </c>
      <c r="H42" s="101">
        <v>0</v>
      </c>
      <c r="I42" s="96">
        <v>0</v>
      </c>
      <c r="J42" s="96">
        <v>0</v>
      </c>
      <c r="K42" s="96">
        <v>196.96</v>
      </c>
      <c r="L42" s="96">
        <v>0</v>
      </c>
      <c r="M42" s="96">
        <v>0</v>
      </c>
      <c r="N42" s="96">
        <v>0</v>
      </c>
      <c r="O42" s="96">
        <v>0</v>
      </c>
      <c r="P42" s="96">
        <v>0</v>
      </c>
      <c r="Q42" s="96">
        <v>0</v>
      </c>
      <c r="R42" s="96">
        <v>0</v>
      </c>
      <c r="S42" s="96">
        <v>0</v>
      </c>
      <c r="T42" s="96">
        <v>0</v>
      </c>
      <c r="U42" s="96">
        <v>0</v>
      </c>
      <c r="V42" s="96">
        <v>0</v>
      </c>
      <c r="W42" s="96"/>
      <c r="X42" s="96"/>
      <c r="Y42" s="96">
        <f t="shared" si="0"/>
        <v>0</v>
      </c>
      <c r="Z42" s="96"/>
      <c r="AA42" s="96" t="s">
        <v>20</v>
      </c>
      <c r="AB42" s="35"/>
    </row>
    <row r="43" spans="1:28" ht="57" x14ac:dyDescent="0.2">
      <c r="A43" s="95">
        <v>36</v>
      </c>
      <c r="B43" s="96">
        <v>296468</v>
      </c>
      <c r="C43" s="97" t="s">
        <v>508</v>
      </c>
      <c r="D43" s="96" t="s">
        <v>196</v>
      </c>
      <c r="E43" s="98">
        <v>0</v>
      </c>
      <c r="F43" s="99">
        <v>0</v>
      </c>
      <c r="G43" s="102">
        <v>0</v>
      </c>
      <c r="H43" s="101">
        <v>0</v>
      </c>
      <c r="I43" s="96">
        <v>0</v>
      </c>
      <c r="J43" s="96">
        <v>0</v>
      </c>
      <c r="K43" s="96">
        <v>250</v>
      </c>
      <c r="L43" s="96">
        <v>250</v>
      </c>
      <c r="M43" s="96">
        <v>0</v>
      </c>
      <c r="N43" s="96">
        <v>0</v>
      </c>
      <c r="O43" s="96">
        <v>0</v>
      </c>
      <c r="P43" s="96">
        <v>0</v>
      </c>
      <c r="Q43" s="96">
        <v>0</v>
      </c>
      <c r="R43" s="96">
        <v>0</v>
      </c>
      <c r="S43" s="96">
        <v>0</v>
      </c>
      <c r="T43" s="96">
        <v>0</v>
      </c>
      <c r="U43" s="96">
        <v>0</v>
      </c>
      <c r="V43" s="96">
        <v>0</v>
      </c>
      <c r="W43" s="96"/>
      <c r="X43" s="96"/>
      <c r="Y43" s="96">
        <f t="shared" si="0"/>
        <v>0</v>
      </c>
      <c r="Z43" s="96"/>
      <c r="AA43" s="96" t="s">
        <v>152</v>
      </c>
      <c r="AB43" s="35"/>
    </row>
    <row r="44" spans="1:28" ht="71.25" x14ac:dyDescent="0.2">
      <c r="A44" s="95">
        <v>37</v>
      </c>
      <c r="B44" s="96">
        <v>296959</v>
      </c>
      <c r="C44" s="97" t="s">
        <v>509</v>
      </c>
      <c r="D44" s="96" t="s">
        <v>196</v>
      </c>
      <c r="E44" s="98">
        <v>0</v>
      </c>
      <c r="F44" s="99">
        <v>0</v>
      </c>
      <c r="G44" s="102">
        <v>840000</v>
      </c>
      <c r="H44" s="101">
        <v>0</v>
      </c>
      <c r="I44" s="96">
        <v>0</v>
      </c>
      <c r="J44" s="96">
        <v>0</v>
      </c>
      <c r="K44" s="96">
        <v>260.04000000000002</v>
      </c>
      <c r="L44" s="96">
        <v>260.04000000000002</v>
      </c>
      <c r="M44" s="96">
        <v>0</v>
      </c>
      <c r="N44" s="96">
        <v>0</v>
      </c>
      <c r="O44" s="96">
        <v>0</v>
      </c>
      <c r="P44" s="96">
        <v>0</v>
      </c>
      <c r="Q44" s="96">
        <v>0</v>
      </c>
      <c r="R44" s="96">
        <v>0</v>
      </c>
      <c r="S44" s="96">
        <v>0</v>
      </c>
      <c r="T44" s="96">
        <v>0</v>
      </c>
      <c r="U44" s="96">
        <v>0</v>
      </c>
      <c r="V44" s="96">
        <v>0</v>
      </c>
      <c r="W44" s="96"/>
      <c r="X44" s="96"/>
      <c r="Y44" s="96">
        <f t="shared" si="0"/>
        <v>0</v>
      </c>
      <c r="Z44" s="96"/>
      <c r="AA44" s="96" t="s">
        <v>20</v>
      </c>
      <c r="AB44" s="35"/>
    </row>
    <row r="45" spans="1:28" ht="71.25" x14ac:dyDescent="0.2">
      <c r="A45" s="95">
        <v>38</v>
      </c>
      <c r="B45" s="96">
        <v>297120</v>
      </c>
      <c r="C45" s="97" t="s">
        <v>510</v>
      </c>
      <c r="D45" s="96" t="s">
        <v>196</v>
      </c>
      <c r="E45" s="98">
        <v>0</v>
      </c>
      <c r="F45" s="99">
        <v>0</v>
      </c>
      <c r="G45" s="102">
        <v>619552</v>
      </c>
      <c r="H45" s="101">
        <v>0</v>
      </c>
      <c r="I45" s="96">
        <v>0</v>
      </c>
      <c r="J45" s="96">
        <v>0</v>
      </c>
      <c r="K45" s="96">
        <v>240.48</v>
      </c>
      <c r="L45" s="96">
        <v>240.48</v>
      </c>
      <c r="M45" s="96">
        <v>0</v>
      </c>
      <c r="N45" s="96">
        <v>0</v>
      </c>
      <c r="O45" s="96">
        <v>0</v>
      </c>
      <c r="P45" s="96">
        <v>0</v>
      </c>
      <c r="Q45" s="96">
        <v>0</v>
      </c>
      <c r="R45" s="96">
        <v>0</v>
      </c>
      <c r="S45" s="96">
        <v>0</v>
      </c>
      <c r="T45" s="96">
        <v>0</v>
      </c>
      <c r="U45" s="96">
        <v>0</v>
      </c>
      <c r="V45" s="96">
        <v>0</v>
      </c>
      <c r="W45" s="96"/>
      <c r="X45" s="96"/>
      <c r="Y45" s="96">
        <f t="shared" si="0"/>
        <v>0</v>
      </c>
      <c r="Z45" s="96"/>
      <c r="AA45" s="96" t="s">
        <v>513</v>
      </c>
      <c r="AB45" s="35"/>
    </row>
    <row r="46" spans="1:28" ht="71.25" x14ac:dyDescent="0.2">
      <c r="A46" s="95">
        <v>39</v>
      </c>
      <c r="B46" s="96">
        <v>297206</v>
      </c>
      <c r="C46" s="97" t="s">
        <v>511</v>
      </c>
      <c r="D46" s="96" t="s">
        <v>196</v>
      </c>
      <c r="E46" s="98">
        <v>0</v>
      </c>
      <c r="F46" s="99">
        <v>0</v>
      </c>
      <c r="G46" s="102">
        <v>619779</v>
      </c>
      <c r="H46" s="101">
        <v>0</v>
      </c>
      <c r="I46" s="96">
        <v>0</v>
      </c>
      <c r="J46" s="96">
        <v>0</v>
      </c>
      <c r="K46" s="96">
        <v>242.8</v>
      </c>
      <c r="L46" s="96">
        <v>242.8</v>
      </c>
      <c r="M46" s="96">
        <v>0</v>
      </c>
      <c r="N46" s="96">
        <v>0</v>
      </c>
      <c r="O46" s="96">
        <v>0</v>
      </c>
      <c r="P46" s="96">
        <v>0</v>
      </c>
      <c r="Q46" s="96">
        <v>0</v>
      </c>
      <c r="R46" s="96">
        <v>0</v>
      </c>
      <c r="S46" s="96">
        <v>0</v>
      </c>
      <c r="T46" s="96">
        <v>0</v>
      </c>
      <c r="U46" s="96">
        <v>0</v>
      </c>
      <c r="V46" s="96">
        <v>0</v>
      </c>
      <c r="W46" s="96"/>
      <c r="X46" s="96"/>
      <c r="Y46" s="96">
        <f t="shared" si="0"/>
        <v>0</v>
      </c>
      <c r="Z46" s="96"/>
      <c r="AA46" s="96" t="s">
        <v>20</v>
      </c>
      <c r="AB46" s="35"/>
    </row>
    <row r="47" spans="1:28" ht="57" x14ac:dyDescent="0.2">
      <c r="A47" s="95">
        <v>40</v>
      </c>
      <c r="B47" s="96">
        <v>297777</v>
      </c>
      <c r="C47" s="97" t="s">
        <v>512</v>
      </c>
      <c r="D47" s="96" t="s">
        <v>196</v>
      </c>
      <c r="E47" s="98">
        <v>0</v>
      </c>
      <c r="F47" s="99">
        <v>0</v>
      </c>
      <c r="G47" s="99">
        <v>619671</v>
      </c>
      <c r="H47" s="101">
        <v>0</v>
      </c>
      <c r="I47" s="96">
        <v>0</v>
      </c>
      <c r="J47" s="96">
        <v>0</v>
      </c>
      <c r="K47" s="96">
        <v>250</v>
      </c>
      <c r="L47" s="96">
        <v>250</v>
      </c>
      <c r="M47" s="96">
        <v>0</v>
      </c>
      <c r="N47" s="96">
        <v>0</v>
      </c>
      <c r="O47" s="96">
        <v>0</v>
      </c>
      <c r="P47" s="96">
        <v>0</v>
      </c>
      <c r="Q47" s="96">
        <v>0</v>
      </c>
      <c r="R47" s="96">
        <v>0</v>
      </c>
      <c r="S47" s="96">
        <v>0</v>
      </c>
      <c r="T47" s="96">
        <v>0</v>
      </c>
      <c r="U47" s="96">
        <v>0</v>
      </c>
      <c r="V47" s="96">
        <v>0</v>
      </c>
      <c r="W47" s="96"/>
      <c r="X47" s="96"/>
      <c r="Y47" s="96">
        <f t="shared" si="0"/>
        <v>0</v>
      </c>
      <c r="Z47" s="96"/>
      <c r="AA47" s="96" t="s">
        <v>20</v>
      </c>
      <c r="AB47" s="35"/>
    </row>
    <row r="48" spans="1:28" ht="57" x14ac:dyDescent="0.2">
      <c r="A48" s="95">
        <v>41</v>
      </c>
      <c r="B48" s="96">
        <v>298162</v>
      </c>
      <c r="C48" s="97" t="s">
        <v>682</v>
      </c>
      <c r="D48" s="96" t="s">
        <v>196</v>
      </c>
      <c r="E48" s="98"/>
      <c r="F48" s="99"/>
      <c r="G48" s="99">
        <v>841150</v>
      </c>
      <c r="H48" s="101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>
        <v>0</v>
      </c>
      <c r="W48" s="96"/>
      <c r="X48" s="96"/>
      <c r="Y48" s="96">
        <f t="shared" si="0"/>
        <v>0</v>
      </c>
      <c r="Z48" s="96"/>
      <c r="AA48" s="96"/>
      <c r="AB48" s="35"/>
    </row>
    <row r="49" spans="1:28" ht="57" x14ac:dyDescent="0.2">
      <c r="A49" s="95">
        <v>42</v>
      </c>
      <c r="B49" s="96">
        <v>298460</v>
      </c>
      <c r="C49" s="97" t="s">
        <v>683</v>
      </c>
      <c r="D49" s="96" t="s">
        <v>196</v>
      </c>
      <c r="E49" s="98"/>
      <c r="F49" s="99"/>
      <c r="G49" s="99">
        <v>621656</v>
      </c>
      <c r="H49" s="101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>
        <v>0</v>
      </c>
      <c r="W49" s="96"/>
      <c r="X49" s="96"/>
      <c r="Y49" s="96">
        <f t="shared" si="0"/>
        <v>0</v>
      </c>
      <c r="Z49" s="96"/>
      <c r="AA49" s="96"/>
      <c r="AB49" s="35"/>
    </row>
    <row r="50" spans="1:28" ht="57" x14ac:dyDescent="0.2">
      <c r="A50" s="95">
        <v>43</v>
      </c>
      <c r="B50" s="96">
        <v>298463</v>
      </c>
      <c r="C50" s="97" t="s">
        <v>684</v>
      </c>
      <c r="D50" s="96" t="s">
        <v>196</v>
      </c>
      <c r="E50" s="98"/>
      <c r="F50" s="99"/>
      <c r="G50" s="99">
        <v>619617</v>
      </c>
      <c r="H50" s="101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>
        <v>0</v>
      </c>
      <c r="W50" s="96"/>
      <c r="X50" s="96"/>
      <c r="Y50" s="96">
        <f t="shared" si="0"/>
        <v>0</v>
      </c>
      <c r="Z50" s="96"/>
      <c r="AA50" s="96"/>
      <c r="AB50" s="35"/>
    </row>
    <row r="51" spans="1:28" s="22" customFormat="1" ht="16.5" thickBot="1" x14ac:dyDescent="0.3">
      <c r="A51" s="103" t="s">
        <v>179</v>
      </c>
      <c r="B51" s="104"/>
      <c r="C51" s="105"/>
      <c r="D51" s="104"/>
      <c r="E51" s="106">
        <f>SUM(E9:E47)</f>
        <v>900000</v>
      </c>
      <c r="F51" s="107">
        <f>SUM(F9:F47)</f>
        <v>17618405</v>
      </c>
      <c r="G51" s="107">
        <f>SUM(G8:G50)</f>
        <v>12952927</v>
      </c>
      <c r="H51" s="107">
        <f>SUM(H8:H47)</f>
        <v>2568054.39</v>
      </c>
      <c r="I51" s="108">
        <f t="shared" ref="I51:U51" si="1">SUM(I9:I47)</f>
        <v>2062</v>
      </c>
      <c r="J51" s="109">
        <f t="shared" si="1"/>
        <v>530</v>
      </c>
      <c r="K51" s="109">
        <f t="shared" si="1"/>
        <v>2538.7800000000002</v>
      </c>
      <c r="L51" s="110">
        <f t="shared" si="1"/>
        <v>2341.8200000000002</v>
      </c>
      <c r="M51" s="111">
        <f t="shared" si="1"/>
        <v>0</v>
      </c>
      <c r="N51" s="109">
        <f t="shared" si="1"/>
        <v>0</v>
      </c>
      <c r="O51" s="109">
        <f t="shared" si="1"/>
        <v>0</v>
      </c>
      <c r="P51" s="109">
        <f t="shared" si="1"/>
        <v>0</v>
      </c>
      <c r="Q51" s="109">
        <f t="shared" si="1"/>
        <v>0</v>
      </c>
      <c r="R51" s="109">
        <f t="shared" si="1"/>
        <v>0</v>
      </c>
      <c r="S51" s="109">
        <f t="shared" si="1"/>
        <v>12</v>
      </c>
      <c r="T51" s="109">
        <f t="shared" si="1"/>
        <v>0</v>
      </c>
      <c r="U51" s="109">
        <f t="shared" si="1"/>
        <v>0</v>
      </c>
      <c r="V51" s="109">
        <f>SUM(V9:V50)</f>
        <v>0</v>
      </c>
      <c r="W51" s="109">
        <f>SUM(W9:W47)</f>
        <v>0</v>
      </c>
      <c r="X51" s="109">
        <f>SUM(X9:X47)</f>
        <v>0</v>
      </c>
      <c r="Y51" s="109">
        <f>SUM(Y9:Y50)</f>
        <v>12</v>
      </c>
      <c r="Z51" s="104"/>
      <c r="AA51" s="112"/>
      <c r="AB51" s="113"/>
    </row>
    <row r="52" spans="1:28" x14ac:dyDescent="0.2">
      <c r="H52" s="14"/>
    </row>
    <row r="53" spans="1:28" x14ac:dyDescent="0.2">
      <c r="C53" s="114"/>
      <c r="H53" s="6"/>
    </row>
  </sheetData>
  <mergeCells count="8">
    <mergeCell ref="Z5:AA5"/>
    <mergeCell ref="AB5:AB6"/>
    <mergeCell ref="A5:A6"/>
    <mergeCell ref="B5:B6"/>
    <mergeCell ref="C5:C6"/>
    <mergeCell ref="D5:D6"/>
    <mergeCell ref="E5:H5"/>
    <mergeCell ref="I5:L5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C76"/>
  <sheetViews>
    <sheetView tabSelected="1" zoomScaleNormal="100" workbookViewId="0">
      <pane ySplit="6" topLeftCell="A71" activePane="bottomLeft" state="frozen"/>
      <selection pane="bottomLeft" activeCell="G84" sqref="G84"/>
    </sheetView>
  </sheetViews>
  <sheetFormatPr baseColWidth="10" defaultRowHeight="15" x14ac:dyDescent="0.25"/>
  <cols>
    <col min="1" max="1" width="4.7109375" style="23" customWidth="1"/>
    <col min="2" max="2" width="9.7109375" style="23" customWidth="1"/>
    <col min="3" max="3" width="42.85546875" style="24" customWidth="1"/>
    <col min="4" max="4" width="16.28515625" style="23" customWidth="1"/>
    <col min="5" max="5" width="25.85546875" style="23" hidden="1" customWidth="1"/>
    <col min="6" max="7" width="25.85546875" style="23" customWidth="1"/>
    <col min="8" max="8" width="24.28515625" style="23" customWidth="1"/>
    <col min="9" max="9" width="15.7109375" style="25" customWidth="1"/>
    <col min="10" max="12" width="15.7109375" style="26" customWidth="1"/>
    <col min="13" max="21" width="14.7109375" style="26" hidden="1" customWidth="1"/>
    <col min="22" max="23" width="14.7109375" style="26" customWidth="1"/>
    <col min="24" max="24" width="14.7109375" style="26" hidden="1" customWidth="1"/>
    <col min="25" max="25" width="14.7109375" style="26" customWidth="1"/>
    <col min="26" max="27" width="35.7109375" style="23" customWidth="1"/>
    <col min="28" max="28" width="11.42578125" style="27" hidden="1" customWidth="1"/>
    <col min="29" max="16384" width="11.42578125" style="23"/>
  </cols>
  <sheetData>
    <row r="1" spans="1:29" x14ac:dyDescent="0.25">
      <c r="A1" s="22" t="s">
        <v>0</v>
      </c>
    </row>
    <row r="2" spans="1:29" x14ac:dyDescent="0.25">
      <c r="A2" s="22" t="s">
        <v>288</v>
      </c>
    </row>
    <row r="3" spans="1:29" x14ac:dyDescent="0.25">
      <c r="A3" s="22" t="s">
        <v>1</v>
      </c>
    </row>
    <row r="4" spans="1:29" ht="9.9499999999999993" customHeight="1" x14ac:dyDescent="0.25"/>
    <row r="5" spans="1:29" x14ac:dyDescent="0.2">
      <c r="A5" s="177" t="s">
        <v>2</v>
      </c>
      <c r="B5" s="177" t="s">
        <v>3</v>
      </c>
      <c r="C5" s="177" t="s">
        <v>4</v>
      </c>
      <c r="D5" s="177" t="s">
        <v>5</v>
      </c>
      <c r="E5" s="177" t="s">
        <v>6</v>
      </c>
      <c r="F5" s="177"/>
      <c r="G5" s="177"/>
      <c r="H5" s="177"/>
      <c r="I5" s="177" t="s">
        <v>7</v>
      </c>
      <c r="J5" s="177"/>
      <c r="K5" s="177"/>
      <c r="L5" s="177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 t="s">
        <v>193</v>
      </c>
      <c r="Z5" s="177" t="s">
        <v>8</v>
      </c>
      <c r="AA5" s="177"/>
      <c r="AB5" s="182" t="s">
        <v>285</v>
      </c>
    </row>
    <row r="6" spans="1:29" ht="30" customHeight="1" x14ac:dyDescent="0.2">
      <c r="A6" s="177"/>
      <c r="B6" s="177"/>
      <c r="C6" s="177"/>
      <c r="D6" s="177"/>
      <c r="E6" s="28" t="s">
        <v>9</v>
      </c>
      <c r="F6" s="28" t="s">
        <v>10</v>
      </c>
      <c r="G6" s="29" t="s">
        <v>13</v>
      </c>
      <c r="H6" s="29" t="s">
        <v>11</v>
      </c>
      <c r="I6" s="29" t="s">
        <v>12</v>
      </c>
      <c r="J6" s="29" t="s">
        <v>9</v>
      </c>
      <c r="K6" s="29" t="s">
        <v>10</v>
      </c>
      <c r="L6" s="29" t="s">
        <v>13</v>
      </c>
      <c r="M6" s="29" t="s">
        <v>180</v>
      </c>
      <c r="N6" s="29" t="s">
        <v>181</v>
      </c>
      <c r="O6" s="29" t="s">
        <v>182</v>
      </c>
      <c r="P6" s="29" t="s">
        <v>183</v>
      </c>
      <c r="Q6" s="29" t="s">
        <v>184</v>
      </c>
      <c r="R6" s="29" t="s">
        <v>185</v>
      </c>
      <c r="S6" s="29" t="s">
        <v>186</v>
      </c>
      <c r="T6" s="29" t="s">
        <v>187</v>
      </c>
      <c r="U6" s="29" t="s">
        <v>188</v>
      </c>
      <c r="V6" s="29" t="s">
        <v>189</v>
      </c>
      <c r="W6" s="29" t="s">
        <v>190</v>
      </c>
      <c r="X6" s="29" t="s">
        <v>191</v>
      </c>
      <c r="Y6" s="29" t="s">
        <v>192</v>
      </c>
      <c r="Z6" s="29" t="s">
        <v>14</v>
      </c>
      <c r="AA6" s="29" t="s">
        <v>15</v>
      </c>
      <c r="AB6" s="182"/>
    </row>
    <row r="7" spans="1:29" x14ac:dyDescent="0.25">
      <c r="A7" s="30" t="s">
        <v>40</v>
      </c>
      <c r="B7" s="31"/>
      <c r="C7" s="32"/>
      <c r="D7" s="31"/>
      <c r="E7" s="31"/>
      <c r="F7" s="31"/>
      <c r="G7" s="31"/>
      <c r="H7" s="31"/>
      <c r="I7" s="31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1"/>
      <c r="AA7" s="34"/>
      <c r="AB7" s="35"/>
    </row>
    <row r="8" spans="1:29" s="25" customFormat="1" ht="51.75" customHeight="1" x14ac:dyDescent="0.25">
      <c r="A8" s="36">
        <v>1</v>
      </c>
      <c r="B8" s="37">
        <v>263551</v>
      </c>
      <c r="C8" s="38" t="s">
        <v>289</v>
      </c>
      <c r="D8" s="39" t="s">
        <v>27</v>
      </c>
      <c r="E8" s="1">
        <v>16776393</v>
      </c>
      <c r="F8" s="1">
        <v>12052124</v>
      </c>
      <c r="G8" s="1">
        <v>20464949</v>
      </c>
      <c r="H8" s="1">
        <v>9867182.7699999996</v>
      </c>
      <c r="I8" s="2">
        <v>350</v>
      </c>
      <c r="J8" s="5">
        <v>112.41</v>
      </c>
      <c r="K8" s="2">
        <v>177.15</v>
      </c>
      <c r="L8" s="2">
        <v>191.28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/>
      <c r="U8" s="40"/>
      <c r="V8" s="40">
        <v>0</v>
      </c>
      <c r="W8" s="40">
        <v>41.66</v>
      </c>
      <c r="X8" s="40"/>
      <c r="Y8" s="40">
        <f>M8+N8+O8+P8+Q8+R8+S8+T8+U8+V8+W8+X8</f>
        <v>41.66</v>
      </c>
      <c r="Z8" s="37" t="s">
        <v>20</v>
      </c>
      <c r="AA8" s="37" t="s">
        <v>20</v>
      </c>
      <c r="AB8" s="35" t="s">
        <v>283</v>
      </c>
    </row>
    <row r="9" spans="1:29" s="25" customFormat="1" ht="45" x14ac:dyDescent="0.25">
      <c r="A9" s="36">
        <f>A8+1</f>
        <v>2</v>
      </c>
      <c r="B9" s="37">
        <v>263554</v>
      </c>
      <c r="C9" s="38" t="s">
        <v>290</v>
      </c>
      <c r="D9" s="39" t="s">
        <v>27</v>
      </c>
      <c r="E9" s="1">
        <v>59273300</v>
      </c>
      <c r="F9" s="1">
        <v>19144837</v>
      </c>
      <c r="G9" s="1">
        <v>19615251</v>
      </c>
      <c r="H9" s="1">
        <v>2839072.08</v>
      </c>
      <c r="I9" s="2">
        <v>303.14</v>
      </c>
      <c r="J9" s="5">
        <v>246.42</v>
      </c>
      <c r="K9" s="2">
        <v>257</v>
      </c>
      <c r="L9" s="2">
        <v>184.06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/>
      <c r="U9" s="40"/>
      <c r="V9" s="40">
        <v>0</v>
      </c>
      <c r="W9" s="40">
        <v>27.86</v>
      </c>
      <c r="X9" s="40"/>
      <c r="Y9" s="40">
        <f t="shared" ref="Y9:Y16" si="0">M9+N9+O9+P9+Q9+R9+S9+T9+U9+V9+W9+X9</f>
        <v>27.86</v>
      </c>
      <c r="Z9" s="37" t="s">
        <v>20</v>
      </c>
      <c r="AA9" s="37" t="s">
        <v>20</v>
      </c>
      <c r="AB9" s="41" t="s">
        <v>282</v>
      </c>
    </row>
    <row r="10" spans="1:29" s="25" customFormat="1" ht="75" x14ac:dyDescent="0.25">
      <c r="A10" s="36"/>
      <c r="B10" s="42">
        <v>299285</v>
      </c>
      <c r="C10" s="43" t="s">
        <v>646</v>
      </c>
      <c r="D10" s="44" t="s">
        <v>27</v>
      </c>
      <c r="E10" s="4"/>
      <c r="F10" s="4"/>
      <c r="G10" s="4">
        <v>7879211</v>
      </c>
      <c r="H10" s="4"/>
      <c r="I10" s="3"/>
      <c r="J10" s="11"/>
      <c r="K10" s="3"/>
      <c r="L10" s="3"/>
      <c r="M10" s="40"/>
      <c r="N10" s="40"/>
      <c r="O10" s="40"/>
      <c r="P10" s="40"/>
      <c r="Q10" s="40"/>
      <c r="R10" s="40"/>
      <c r="S10" s="40"/>
      <c r="T10" s="40"/>
      <c r="U10" s="40"/>
      <c r="V10" s="40">
        <v>0</v>
      </c>
      <c r="W10" s="40"/>
      <c r="X10" s="40"/>
      <c r="Y10" s="40">
        <f t="shared" si="0"/>
        <v>0</v>
      </c>
      <c r="Z10" s="42"/>
      <c r="AA10" s="42"/>
      <c r="AB10" s="41"/>
    </row>
    <row r="11" spans="1:29" x14ac:dyDescent="0.25">
      <c r="A11" s="30" t="s">
        <v>62</v>
      </c>
      <c r="B11" s="31"/>
      <c r="C11" s="32"/>
      <c r="D11" s="31"/>
      <c r="E11" s="31"/>
      <c r="F11" s="31"/>
      <c r="G11" s="31"/>
      <c r="H11" s="31"/>
      <c r="I11" s="45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0"/>
      <c r="Z11" s="31"/>
      <c r="AA11" s="34"/>
      <c r="AB11" s="35"/>
    </row>
    <row r="12" spans="1:29" s="25" customFormat="1" ht="75" x14ac:dyDescent="0.25">
      <c r="A12" s="36">
        <f>A9+1</f>
        <v>3</v>
      </c>
      <c r="B12" s="39">
        <v>276039</v>
      </c>
      <c r="C12" s="38" t="s">
        <v>291</v>
      </c>
      <c r="D12" s="37" t="s">
        <v>16</v>
      </c>
      <c r="E12" s="1">
        <v>80569299</v>
      </c>
      <c r="F12" s="1">
        <v>15867620</v>
      </c>
      <c r="G12" s="1">
        <v>10851826</v>
      </c>
      <c r="H12" s="1">
        <v>0</v>
      </c>
      <c r="I12" s="2">
        <v>26.7</v>
      </c>
      <c r="J12" s="5">
        <v>19.150000000000002</v>
      </c>
      <c r="K12" s="2">
        <v>13</v>
      </c>
      <c r="L12" s="2">
        <v>6.85</v>
      </c>
      <c r="M12" s="2">
        <v>0</v>
      </c>
      <c r="N12" s="2">
        <v>0</v>
      </c>
      <c r="O12" s="2">
        <v>0</v>
      </c>
      <c r="P12" s="2">
        <v>0</v>
      </c>
      <c r="Q12" s="40">
        <v>0</v>
      </c>
      <c r="R12" s="2">
        <v>0</v>
      </c>
      <c r="S12" s="2">
        <v>0</v>
      </c>
      <c r="T12" s="2"/>
      <c r="U12" s="2"/>
      <c r="V12" s="2">
        <v>0</v>
      </c>
      <c r="W12" s="2"/>
      <c r="X12" s="2"/>
      <c r="Y12" s="40">
        <f t="shared" si="0"/>
        <v>0</v>
      </c>
      <c r="Z12" s="39" t="s">
        <v>18</v>
      </c>
      <c r="AA12" s="39" t="s">
        <v>292</v>
      </c>
      <c r="AB12" s="35" t="s">
        <v>282</v>
      </c>
    </row>
    <row r="13" spans="1:29" s="25" customFormat="1" ht="60" x14ac:dyDescent="0.25">
      <c r="A13" s="36">
        <f>A12+1</f>
        <v>4</v>
      </c>
      <c r="B13" s="39">
        <v>276084</v>
      </c>
      <c r="C13" s="38" t="s">
        <v>293</v>
      </c>
      <c r="D13" s="37" t="s">
        <v>16</v>
      </c>
      <c r="E13" s="1">
        <v>71846819</v>
      </c>
      <c r="F13" s="1">
        <v>13663004</v>
      </c>
      <c r="G13" s="1">
        <v>30163004</v>
      </c>
      <c r="H13" s="1">
        <v>0</v>
      </c>
      <c r="I13" s="2">
        <v>23.15</v>
      </c>
      <c r="J13" s="5">
        <v>17.249999999999996</v>
      </c>
      <c r="K13" s="2">
        <v>12</v>
      </c>
      <c r="L13" s="2">
        <v>12</v>
      </c>
      <c r="M13" s="2">
        <v>0</v>
      </c>
      <c r="N13" s="2">
        <v>0</v>
      </c>
      <c r="O13" s="2">
        <v>0</v>
      </c>
      <c r="P13" s="2">
        <v>0</v>
      </c>
      <c r="Q13" s="40">
        <v>0</v>
      </c>
      <c r="R13" s="2">
        <v>0</v>
      </c>
      <c r="S13" s="2">
        <v>0</v>
      </c>
      <c r="T13" s="2"/>
      <c r="U13" s="2"/>
      <c r="V13" s="2">
        <v>0</v>
      </c>
      <c r="W13" s="2">
        <v>6.09</v>
      </c>
      <c r="X13" s="2"/>
      <c r="Y13" s="40">
        <f t="shared" si="0"/>
        <v>6.09</v>
      </c>
      <c r="Z13" s="39" t="s">
        <v>18</v>
      </c>
      <c r="AA13" s="37" t="s">
        <v>294</v>
      </c>
      <c r="AB13" s="35" t="s">
        <v>282</v>
      </c>
    </row>
    <row r="14" spans="1:29" x14ac:dyDescent="0.25">
      <c r="A14" s="30" t="s">
        <v>87</v>
      </c>
      <c r="B14" s="31"/>
      <c r="C14" s="32"/>
      <c r="D14" s="31"/>
      <c r="E14" s="31"/>
      <c r="F14" s="31"/>
      <c r="G14" s="31"/>
      <c r="H14" s="31"/>
      <c r="I14" s="45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0"/>
      <c r="Z14" s="31"/>
      <c r="AA14" s="34"/>
      <c r="AB14" s="35"/>
    </row>
    <row r="15" spans="1:29" s="25" customFormat="1" ht="60" x14ac:dyDescent="0.25">
      <c r="A15" s="36">
        <f>A13+1</f>
        <v>5</v>
      </c>
      <c r="B15" s="44">
        <v>276408</v>
      </c>
      <c r="C15" s="43" t="s">
        <v>295</v>
      </c>
      <c r="D15" s="42" t="s">
        <v>16</v>
      </c>
      <c r="E15" s="4">
        <v>82496710</v>
      </c>
      <c r="F15" s="4">
        <v>31485497</v>
      </c>
      <c r="G15" s="4">
        <v>0</v>
      </c>
      <c r="H15" s="4">
        <v>0</v>
      </c>
      <c r="I15" s="3">
        <v>4.21</v>
      </c>
      <c r="J15" s="11">
        <v>2.8500000000000005</v>
      </c>
      <c r="K15" s="3">
        <v>3</v>
      </c>
      <c r="L15" s="3">
        <v>2.88</v>
      </c>
      <c r="M15" s="3">
        <v>0</v>
      </c>
      <c r="N15" s="3">
        <v>0</v>
      </c>
      <c r="O15" s="3">
        <v>0</v>
      </c>
      <c r="P15" s="3">
        <v>0</v>
      </c>
      <c r="Q15" s="40">
        <v>0</v>
      </c>
      <c r="R15" s="3">
        <v>0</v>
      </c>
      <c r="S15" s="3">
        <v>0</v>
      </c>
      <c r="T15" s="3"/>
      <c r="U15" s="3"/>
      <c r="V15" s="3">
        <v>0</v>
      </c>
      <c r="W15" s="3"/>
      <c r="X15" s="3"/>
      <c r="Y15" s="40">
        <f t="shared" si="0"/>
        <v>0</v>
      </c>
      <c r="Z15" s="44" t="s">
        <v>99</v>
      </c>
      <c r="AA15" s="44" t="s">
        <v>139</v>
      </c>
      <c r="AB15" s="35" t="s">
        <v>282</v>
      </c>
      <c r="AC15" s="47"/>
    </row>
    <row r="16" spans="1:29" s="25" customFormat="1" ht="45" x14ac:dyDescent="0.25">
      <c r="A16" s="36">
        <f>A15+1</f>
        <v>6</v>
      </c>
      <c r="B16" s="39">
        <v>277918</v>
      </c>
      <c r="C16" s="38" t="s">
        <v>296</v>
      </c>
      <c r="D16" s="39" t="s">
        <v>27</v>
      </c>
      <c r="E16" s="1">
        <v>48569574</v>
      </c>
      <c r="F16" s="1">
        <v>18181951</v>
      </c>
      <c r="G16" s="1">
        <v>0</v>
      </c>
      <c r="H16" s="1">
        <v>0</v>
      </c>
      <c r="I16" s="2">
        <v>200</v>
      </c>
      <c r="J16" s="5">
        <v>75.77000000000001</v>
      </c>
      <c r="K16" s="2">
        <v>76</v>
      </c>
      <c r="L16" s="2">
        <v>76</v>
      </c>
      <c r="M16" s="2">
        <v>0</v>
      </c>
      <c r="N16" s="2">
        <v>0</v>
      </c>
      <c r="O16" s="2">
        <v>0</v>
      </c>
      <c r="P16" s="2">
        <v>0</v>
      </c>
      <c r="Q16" s="40">
        <v>0</v>
      </c>
      <c r="R16" s="2">
        <v>0</v>
      </c>
      <c r="S16" s="2">
        <v>0</v>
      </c>
      <c r="T16" s="2"/>
      <c r="U16" s="2"/>
      <c r="V16" s="2">
        <v>0</v>
      </c>
      <c r="W16" s="2"/>
      <c r="X16" s="2"/>
      <c r="Y16" s="40">
        <f t="shared" si="0"/>
        <v>0</v>
      </c>
      <c r="Z16" s="39" t="s">
        <v>237</v>
      </c>
      <c r="AA16" s="39" t="s">
        <v>242</v>
      </c>
      <c r="AB16" s="35" t="s">
        <v>282</v>
      </c>
    </row>
    <row r="17" spans="1:28" x14ac:dyDescent="0.25">
      <c r="A17" s="30" t="s">
        <v>97</v>
      </c>
      <c r="B17" s="31"/>
      <c r="C17" s="32"/>
      <c r="D17" s="31"/>
      <c r="E17" s="31"/>
      <c r="F17" s="31"/>
      <c r="G17" s="31"/>
      <c r="H17" s="31"/>
      <c r="I17" s="45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0"/>
      <c r="Z17" s="31"/>
      <c r="AA17" s="34"/>
      <c r="AB17" s="35"/>
    </row>
    <row r="18" spans="1:28" s="25" customFormat="1" ht="51.75" customHeight="1" x14ac:dyDescent="0.25">
      <c r="A18" s="36">
        <f>A16+1</f>
        <v>7</v>
      </c>
      <c r="B18" s="48">
        <v>276887</v>
      </c>
      <c r="C18" s="38" t="s">
        <v>297</v>
      </c>
      <c r="D18" s="39" t="s">
        <v>27</v>
      </c>
      <c r="E18" s="1">
        <v>15004922</v>
      </c>
      <c r="F18" s="1">
        <v>14679204</v>
      </c>
      <c r="G18" s="1">
        <v>47114067</v>
      </c>
      <c r="H18" s="1">
        <v>33318978.850000001</v>
      </c>
      <c r="I18" s="2">
        <v>35.5</v>
      </c>
      <c r="J18" s="5">
        <v>21.42</v>
      </c>
      <c r="K18" s="2">
        <v>28</v>
      </c>
      <c r="L18" s="2">
        <v>24.01</v>
      </c>
      <c r="M18" s="2">
        <v>0</v>
      </c>
      <c r="N18" s="2">
        <v>0</v>
      </c>
      <c r="O18" s="2">
        <v>10.77</v>
      </c>
      <c r="P18" s="2">
        <v>9</v>
      </c>
      <c r="Q18" s="2">
        <v>7.0000000000000007E-2</v>
      </c>
      <c r="R18" s="2">
        <v>1.1000000000000001</v>
      </c>
      <c r="S18" s="2">
        <v>1.48</v>
      </c>
      <c r="T18" s="2">
        <v>1.49</v>
      </c>
      <c r="U18" s="2"/>
      <c r="V18" s="2">
        <v>0</v>
      </c>
      <c r="W18" s="2">
        <v>7.29</v>
      </c>
      <c r="X18" s="2"/>
      <c r="Y18" s="40">
        <f>M18+N18+O18+P18+Q18+R18+S18+T18+U18+V18+W18+X18</f>
        <v>31.2</v>
      </c>
      <c r="Z18" s="39" t="s">
        <v>99</v>
      </c>
      <c r="AA18" s="37" t="s">
        <v>298</v>
      </c>
      <c r="AB18" s="35" t="s">
        <v>282</v>
      </c>
    </row>
    <row r="19" spans="1:28" x14ac:dyDescent="0.25">
      <c r="A19" s="30" t="s">
        <v>110</v>
      </c>
      <c r="B19" s="31"/>
      <c r="C19" s="32"/>
      <c r="D19" s="31"/>
      <c r="E19" s="31"/>
      <c r="F19" s="31"/>
      <c r="G19" s="31"/>
      <c r="H19" s="31"/>
      <c r="I19" s="45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0"/>
      <c r="Z19" s="31"/>
      <c r="AA19" s="34"/>
      <c r="AB19" s="35"/>
    </row>
    <row r="20" spans="1:28" s="25" customFormat="1" ht="75" x14ac:dyDescent="0.25">
      <c r="A20" s="36">
        <f>A18+1</f>
        <v>8</v>
      </c>
      <c r="B20" s="42">
        <v>129914</v>
      </c>
      <c r="C20" s="43" t="s">
        <v>300</v>
      </c>
      <c r="D20" s="42" t="s">
        <v>16</v>
      </c>
      <c r="E20" s="4">
        <v>45701806</v>
      </c>
      <c r="F20" s="4">
        <v>19823107</v>
      </c>
      <c r="G20" s="4">
        <v>6593465</v>
      </c>
      <c r="H20" s="4">
        <v>6519671.3300000001</v>
      </c>
      <c r="I20" s="3">
        <v>16</v>
      </c>
      <c r="J20" s="11">
        <v>3.5500000000000003</v>
      </c>
      <c r="K20" s="3">
        <v>4</v>
      </c>
      <c r="L20" s="3">
        <v>0.3</v>
      </c>
      <c r="M20" s="3">
        <v>0</v>
      </c>
      <c r="N20" s="3">
        <v>0</v>
      </c>
      <c r="O20" s="3">
        <v>0</v>
      </c>
      <c r="P20" s="3">
        <v>0</v>
      </c>
      <c r="Q20" s="40">
        <v>0</v>
      </c>
      <c r="R20" s="3">
        <v>0</v>
      </c>
      <c r="S20" s="3">
        <v>0</v>
      </c>
      <c r="T20" s="3">
        <v>0.32</v>
      </c>
      <c r="U20" s="3"/>
      <c r="V20" s="3">
        <v>0</v>
      </c>
      <c r="W20" s="3"/>
      <c r="X20" s="3"/>
      <c r="Y20" s="40">
        <f t="shared" ref="Y20:Y69" si="1">M20+N20+O20+P20+Q20+R20+S20+T20+U20+V20+W20+X20</f>
        <v>0.32</v>
      </c>
      <c r="Z20" s="44" t="s">
        <v>237</v>
      </c>
      <c r="AA20" s="44" t="s">
        <v>299</v>
      </c>
      <c r="AB20" s="35" t="s">
        <v>280</v>
      </c>
    </row>
    <row r="21" spans="1:28" s="25" customFormat="1" ht="49.5" customHeight="1" x14ac:dyDescent="0.25">
      <c r="A21" s="36">
        <f t="shared" ref="A21:A31" si="2">A20+1</f>
        <v>9</v>
      </c>
      <c r="B21" s="37">
        <v>154956</v>
      </c>
      <c r="C21" s="38" t="s">
        <v>301</v>
      </c>
      <c r="D21" s="37" t="s">
        <v>16</v>
      </c>
      <c r="E21" s="1">
        <v>93482439</v>
      </c>
      <c r="F21" s="1">
        <v>28842528</v>
      </c>
      <c r="G21" s="1">
        <v>9296012</v>
      </c>
      <c r="H21" s="1">
        <v>4311660.8</v>
      </c>
      <c r="I21" s="2">
        <v>11</v>
      </c>
      <c r="J21" s="5">
        <v>4.0399999999999991</v>
      </c>
      <c r="K21" s="2">
        <v>4</v>
      </c>
      <c r="L21" s="2">
        <v>3.89</v>
      </c>
      <c r="M21" s="2">
        <v>0</v>
      </c>
      <c r="N21" s="2">
        <v>0.14000000000000001</v>
      </c>
      <c r="O21" s="2">
        <v>0.28999999999999998</v>
      </c>
      <c r="P21" s="2">
        <v>0.31</v>
      </c>
      <c r="Q21" s="40">
        <v>0</v>
      </c>
      <c r="R21" s="2">
        <v>0</v>
      </c>
      <c r="S21" s="2">
        <v>0</v>
      </c>
      <c r="T21" s="2"/>
      <c r="U21" s="2"/>
      <c r="V21" s="2">
        <v>0</v>
      </c>
      <c r="W21" s="2"/>
      <c r="X21" s="2"/>
      <c r="Y21" s="40">
        <f t="shared" si="1"/>
        <v>0.74</v>
      </c>
      <c r="Z21" s="39" t="s">
        <v>302</v>
      </c>
      <c r="AA21" s="37" t="s">
        <v>303</v>
      </c>
      <c r="AB21" s="35" t="s">
        <v>282</v>
      </c>
    </row>
    <row r="22" spans="1:28" s="25" customFormat="1" ht="60" x14ac:dyDescent="0.25">
      <c r="A22" s="36">
        <f t="shared" si="2"/>
        <v>10</v>
      </c>
      <c r="B22" s="197">
        <v>154958</v>
      </c>
      <c r="C22" s="38" t="s">
        <v>304</v>
      </c>
      <c r="D22" s="37" t="s">
        <v>16</v>
      </c>
      <c r="E22" s="1">
        <v>97098911</v>
      </c>
      <c r="F22" s="1">
        <v>3510536</v>
      </c>
      <c r="G22" s="1">
        <v>305692</v>
      </c>
      <c r="H22" s="1">
        <v>5290403.24</v>
      </c>
      <c r="I22" s="2">
        <v>24</v>
      </c>
      <c r="J22" s="5">
        <v>5.3800000000000008</v>
      </c>
      <c r="K22" s="2">
        <v>5</v>
      </c>
      <c r="L22" s="2">
        <v>5.85</v>
      </c>
      <c r="M22" s="2">
        <v>0</v>
      </c>
      <c r="N22" s="2">
        <v>3.45</v>
      </c>
      <c r="O22" s="2">
        <v>1.81</v>
      </c>
      <c r="P22" s="2">
        <v>0</v>
      </c>
      <c r="Q22" s="40">
        <v>0</v>
      </c>
      <c r="R22" s="2">
        <v>0</v>
      </c>
      <c r="S22" s="2">
        <v>0</v>
      </c>
      <c r="T22" s="2"/>
      <c r="U22" s="2"/>
      <c r="V22" s="2">
        <v>0</v>
      </c>
      <c r="W22" s="2"/>
      <c r="X22" s="2"/>
      <c r="Y22" s="40">
        <f t="shared" si="1"/>
        <v>5.26</v>
      </c>
      <c r="Z22" s="39" t="s">
        <v>89</v>
      </c>
      <c r="AA22" s="37" t="s">
        <v>305</v>
      </c>
      <c r="AB22" s="35" t="s">
        <v>280</v>
      </c>
    </row>
    <row r="23" spans="1:28" s="25" customFormat="1" ht="60" x14ac:dyDescent="0.25">
      <c r="A23" s="36">
        <f t="shared" si="2"/>
        <v>11</v>
      </c>
      <c r="B23" s="37">
        <v>155771</v>
      </c>
      <c r="C23" s="38" t="s">
        <v>306</v>
      </c>
      <c r="D23" s="37" t="s">
        <v>16</v>
      </c>
      <c r="E23" s="1">
        <v>84161218</v>
      </c>
      <c r="F23" s="1">
        <v>26232066</v>
      </c>
      <c r="G23" s="1">
        <v>61311998</v>
      </c>
      <c r="H23" s="1">
        <v>50747867.229999997</v>
      </c>
      <c r="I23" s="2">
        <v>23.25</v>
      </c>
      <c r="J23" s="5">
        <v>10.65</v>
      </c>
      <c r="K23" s="2">
        <v>11</v>
      </c>
      <c r="L23" s="2">
        <v>11</v>
      </c>
      <c r="M23" s="2">
        <v>0</v>
      </c>
      <c r="N23" s="2">
        <v>2.97</v>
      </c>
      <c r="O23" s="2">
        <v>4.17</v>
      </c>
      <c r="P23" s="2">
        <v>2.81</v>
      </c>
      <c r="Q23" s="2">
        <v>1.21</v>
      </c>
      <c r="R23" s="2">
        <v>0</v>
      </c>
      <c r="S23" s="2">
        <v>1.54</v>
      </c>
      <c r="T23" s="2">
        <v>0.01</v>
      </c>
      <c r="U23" s="2"/>
      <c r="V23" s="2">
        <v>0</v>
      </c>
      <c r="W23" s="2">
        <v>0.46</v>
      </c>
      <c r="X23" s="2"/>
      <c r="Y23" s="40">
        <f t="shared" si="1"/>
        <v>13.17</v>
      </c>
      <c r="Z23" s="39" t="s">
        <v>17</v>
      </c>
      <c r="AA23" s="37" t="s">
        <v>307</v>
      </c>
      <c r="AB23" s="35" t="s">
        <v>282</v>
      </c>
    </row>
    <row r="24" spans="1:28" s="25" customFormat="1" ht="75" x14ac:dyDescent="0.25">
      <c r="A24" s="36">
        <f t="shared" si="2"/>
        <v>12</v>
      </c>
      <c r="B24" s="37">
        <v>155808</v>
      </c>
      <c r="C24" s="38" t="s">
        <v>384</v>
      </c>
      <c r="D24" s="37" t="s">
        <v>16</v>
      </c>
      <c r="E24" s="1">
        <v>0</v>
      </c>
      <c r="F24" s="1">
        <v>0</v>
      </c>
      <c r="G24" s="1">
        <v>17639846</v>
      </c>
      <c r="H24" s="1">
        <v>13533893.15</v>
      </c>
      <c r="I24" s="2">
        <v>4</v>
      </c>
      <c r="J24" s="5">
        <v>0</v>
      </c>
      <c r="K24" s="2">
        <v>0</v>
      </c>
      <c r="L24" s="2">
        <v>2.68</v>
      </c>
      <c r="M24" s="2">
        <v>0</v>
      </c>
      <c r="N24" s="2">
        <v>1.05</v>
      </c>
      <c r="O24" s="2">
        <v>0.55000000000000004</v>
      </c>
      <c r="P24" s="2">
        <v>0.12</v>
      </c>
      <c r="Q24" s="2">
        <v>0.06</v>
      </c>
      <c r="R24" s="2">
        <v>0</v>
      </c>
      <c r="S24" s="2">
        <v>0</v>
      </c>
      <c r="T24" s="2"/>
      <c r="U24" s="2"/>
      <c r="V24" s="2">
        <v>0</v>
      </c>
      <c r="W24" s="2">
        <v>0.19</v>
      </c>
      <c r="X24" s="2"/>
      <c r="Y24" s="40">
        <f t="shared" si="1"/>
        <v>1.9700000000000002</v>
      </c>
      <c r="Z24" s="39" t="s">
        <v>237</v>
      </c>
      <c r="AA24" s="37" t="s">
        <v>299</v>
      </c>
      <c r="AB24" s="35"/>
    </row>
    <row r="25" spans="1:28" s="25" customFormat="1" ht="45" x14ac:dyDescent="0.25">
      <c r="A25" s="36">
        <f t="shared" si="2"/>
        <v>13</v>
      </c>
      <c r="B25" s="39">
        <v>276028</v>
      </c>
      <c r="C25" s="38" t="s">
        <v>308</v>
      </c>
      <c r="D25" s="37" t="s">
        <v>16</v>
      </c>
      <c r="E25" s="1">
        <v>57176058</v>
      </c>
      <c r="F25" s="1">
        <v>34475417</v>
      </c>
      <c r="G25" s="1">
        <v>5450000</v>
      </c>
      <c r="H25" s="1">
        <v>0</v>
      </c>
      <c r="I25" s="2">
        <v>11.02</v>
      </c>
      <c r="J25" s="5">
        <v>8.59</v>
      </c>
      <c r="K25" s="2">
        <v>5</v>
      </c>
      <c r="L25" s="2">
        <v>2.86</v>
      </c>
      <c r="M25" s="2">
        <v>0</v>
      </c>
      <c r="N25" s="2">
        <v>0</v>
      </c>
      <c r="O25" s="2">
        <v>0</v>
      </c>
      <c r="P25" s="2">
        <v>0</v>
      </c>
      <c r="Q25" s="40">
        <v>0</v>
      </c>
      <c r="R25" s="2">
        <v>0</v>
      </c>
      <c r="S25" s="2">
        <v>0</v>
      </c>
      <c r="T25" s="2"/>
      <c r="U25" s="2"/>
      <c r="V25" s="2">
        <v>0</v>
      </c>
      <c r="W25" s="2"/>
      <c r="X25" s="2"/>
      <c r="Y25" s="40">
        <f t="shared" si="1"/>
        <v>0</v>
      </c>
      <c r="Z25" s="39" t="s">
        <v>18</v>
      </c>
      <c r="AA25" s="39" t="s">
        <v>309</v>
      </c>
      <c r="AB25" s="35" t="s">
        <v>282</v>
      </c>
    </row>
    <row r="26" spans="1:28" s="25" customFormat="1" ht="77.25" customHeight="1" x14ac:dyDescent="0.25">
      <c r="A26" s="36">
        <f t="shared" si="2"/>
        <v>14</v>
      </c>
      <c r="B26" s="39">
        <v>276035</v>
      </c>
      <c r="C26" s="38" t="s">
        <v>310</v>
      </c>
      <c r="D26" s="37" t="s">
        <v>16</v>
      </c>
      <c r="E26" s="1">
        <v>52229271</v>
      </c>
      <c r="F26" s="1">
        <v>26467422</v>
      </c>
      <c r="G26" s="1">
        <v>95784952</v>
      </c>
      <c r="H26" s="1">
        <v>92626481.650000006</v>
      </c>
      <c r="I26" s="2">
        <v>38.44</v>
      </c>
      <c r="J26" s="5">
        <v>12.169999999999998</v>
      </c>
      <c r="K26" s="2">
        <v>12.17</v>
      </c>
      <c r="L26" s="2">
        <v>7.37</v>
      </c>
      <c r="M26" s="2">
        <v>0</v>
      </c>
      <c r="N26" s="2">
        <v>0</v>
      </c>
      <c r="O26" s="2">
        <v>0</v>
      </c>
      <c r="P26" s="2">
        <v>1.39</v>
      </c>
      <c r="Q26" s="2">
        <v>0.01</v>
      </c>
      <c r="R26" s="2">
        <v>0</v>
      </c>
      <c r="S26" s="2">
        <v>2.15</v>
      </c>
      <c r="T26" s="2">
        <v>0.96</v>
      </c>
      <c r="U26" s="2"/>
      <c r="V26" s="2">
        <v>0</v>
      </c>
      <c r="W26" s="2"/>
      <c r="X26" s="2"/>
      <c r="Y26" s="40">
        <f t="shared" si="1"/>
        <v>4.51</v>
      </c>
      <c r="Z26" s="39" t="s">
        <v>18</v>
      </c>
      <c r="AA26" s="39" t="s">
        <v>219</v>
      </c>
      <c r="AB26" s="35" t="s">
        <v>283</v>
      </c>
    </row>
    <row r="27" spans="1:28" s="25" customFormat="1" ht="45" x14ac:dyDescent="0.25">
      <c r="A27" s="36">
        <f t="shared" si="2"/>
        <v>15</v>
      </c>
      <c r="B27" s="39">
        <v>276083</v>
      </c>
      <c r="C27" s="38" t="s">
        <v>311</v>
      </c>
      <c r="D27" s="37" t="s">
        <v>16</v>
      </c>
      <c r="E27" s="1">
        <v>80797016</v>
      </c>
      <c r="F27" s="1">
        <v>18347921</v>
      </c>
      <c r="G27" s="1">
        <v>5500000</v>
      </c>
      <c r="H27" s="1">
        <v>0</v>
      </c>
      <c r="I27" s="2">
        <v>17.8</v>
      </c>
      <c r="J27" s="5">
        <v>11.67</v>
      </c>
      <c r="K27" s="2">
        <v>5</v>
      </c>
      <c r="L27" s="2">
        <v>0.6</v>
      </c>
      <c r="M27" s="2">
        <v>0</v>
      </c>
      <c r="N27" s="2">
        <v>0</v>
      </c>
      <c r="O27" s="2">
        <v>0</v>
      </c>
      <c r="P27" s="2">
        <v>0</v>
      </c>
      <c r="Q27" s="40">
        <v>0</v>
      </c>
      <c r="R27" s="2">
        <v>0</v>
      </c>
      <c r="S27" s="2">
        <v>0</v>
      </c>
      <c r="T27" s="2"/>
      <c r="U27" s="2"/>
      <c r="V27" s="2">
        <v>0</v>
      </c>
      <c r="W27" s="2"/>
      <c r="X27" s="2"/>
      <c r="Y27" s="40">
        <f t="shared" si="1"/>
        <v>0</v>
      </c>
      <c r="Z27" s="39" t="s">
        <v>18</v>
      </c>
      <c r="AA27" s="39" t="s">
        <v>312</v>
      </c>
      <c r="AB27" s="35" t="s">
        <v>282</v>
      </c>
    </row>
    <row r="28" spans="1:28" s="25" customFormat="1" ht="75.75" customHeight="1" x14ac:dyDescent="0.25">
      <c r="A28" s="36">
        <f t="shared" si="2"/>
        <v>16</v>
      </c>
      <c r="B28" s="39">
        <v>280288</v>
      </c>
      <c r="C28" s="38" t="s">
        <v>313</v>
      </c>
      <c r="D28" s="37" t="s">
        <v>16</v>
      </c>
      <c r="E28" s="1">
        <v>0</v>
      </c>
      <c r="F28" s="1">
        <v>4451359</v>
      </c>
      <c r="G28" s="1">
        <v>6104000</v>
      </c>
      <c r="H28" s="1">
        <v>0</v>
      </c>
      <c r="I28" s="2">
        <v>6.31</v>
      </c>
      <c r="J28" s="5">
        <v>3</v>
      </c>
      <c r="K28" s="2">
        <v>3</v>
      </c>
      <c r="L28" s="2">
        <v>0.8</v>
      </c>
      <c r="M28" s="2">
        <v>0</v>
      </c>
      <c r="N28" s="2">
        <v>0</v>
      </c>
      <c r="O28" s="2">
        <v>0</v>
      </c>
      <c r="P28" s="2">
        <v>0</v>
      </c>
      <c r="Q28" s="40">
        <v>0</v>
      </c>
      <c r="R28" s="2">
        <v>0</v>
      </c>
      <c r="S28" s="2">
        <v>0</v>
      </c>
      <c r="T28" s="2"/>
      <c r="U28" s="2"/>
      <c r="V28" s="2">
        <v>0</v>
      </c>
      <c r="W28" s="2"/>
      <c r="X28" s="2"/>
      <c r="Y28" s="40">
        <f t="shared" si="1"/>
        <v>0</v>
      </c>
      <c r="Z28" s="39" t="s">
        <v>230</v>
      </c>
      <c r="AA28" s="39" t="s">
        <v>314</v>
      </c>
      <c r="AB28" s="35" t="s">
        <v>282</v>
      </c>
    </row>
    <row r="29" spans="1:28" s="25" customFormat="1" ht="90" x14ac:dyDescent="0.25">
      <c r="A29" s="36">
        <f t="shared" si="2"/>
        <v>17</v>
      </c>
      <c r="B29" s="39">
        <v>280289</v>
      </c>
      <c r="C29" s="38" t="s">
        <v>315</v>
      </c>
      <c r="D29" s="37" t="s">
        <v>16</v>
      </c>
      <c r="E29" s="1">
        <v>0</v>
      </c>
      <c r="F29" s="1">
        <v>1256860</v>
      </c>
      <c r="G29" s="1">
        <v>0</v>
      </c>
      <c r="H29" s="1">
        <v>0</v>
      </c>
      <c r="I29" s="2">
        <v>24.63</v>
      </c>
      <c r="J29" s="5">
        <v>19</v>
      </c>
      <c r="K29" s="2">
        <v>19</v>
      </c>
      <c r="L29" s="2">
        <v>19</v>
      </c>
      <c r="M29" s="2">
        <v>0</v>
      </c>
      <c r="N29" s="2">
        <v>0</v>
      </c>
      <c r="O29" s="2">
        <v>0</v>
      </c>
      <c r="P29" s="2">
        <v>0</v>
      </c>
      <c r="Q29" s="40">
        <v>0</v>
      </c>
      <c r="R29" s="2">
        <v>0</v>
      </c>
      <c r="S29" s="2">
        <v>0</v>
      </c>
      <c r="T29" s="2"/>
      <c r="U29" s="2"/>
      <c r="V29" s="2">
        <v>0</v>
      </c>
      <c r="W29" s="2"/>
      <c r="X29" s="2"/>
      <c r="Y29" s="40">
        <f t="shared" si="1"/>
        <v>0</v>
      </c>
      <c r="Z29" s="39" t="s">
        <v>99</v>
      </c>
      <c r="AA29" s="39" t="s">
        <v>139</v>
      </c>
      <c r="AB29" s="35" t="s">
        <v>282</v>
      </c>
    </row>
    <row r="30" spans="1:28" s="25" customFormat="1" ht="75" x14ac:dyDescent="0.25">
      <c r="A30" s="36">
        <f t="shared" si="2"/>
        <v>18</v>
      </c>
      <c r="B30" s="39">
        <v>280291</v>
      </c>
      <c r="C30" s="38" t="s">
        <v>316</v>
      </c>
      <c r="D30" s="37" t="s">
        <v>16</v>
      </c>
      <c r="E30" s="1">
        <v>0</v>
      </c>
      <c r="F30" s="1">
        <v>4423552</v>
      </c>
      <c r="G30" s="1">
        <v>0</v>
      </c>
      <c r="H30" s="1">
        <v>0</v>
      </c>
      <c r="I30" s="2">
        <v>3.22</v>
      </c>
      <c r="J30" s="5">
        <v>2</v>
      </c>
      <c r="K30" s="2">
        <v>2</v>
      </c>
      <c r="L30" s="2">
        <v>2.0699999999999998</v>
      </c>
      <c r="M30" s="2">
        <v>0</v>
      </c>
      <c r="N30" s="2">
        <v>0</v>
      </c>
      <c r="O30" s="2">
        <v>0</v>
      </c>
      <c r="P30" s="2">
        <v>0</v>
      </c>
      <c r="Q30" s="40">
        <v>0</v>
      </c>
      <c r="R30" s="2">
        <v>0</v>
      </c>
      <c r="S30" s="2">
        <v>0</v>
      </c>
      <c r="T30" s="2"/>
      <c r="U30" s="2"/>
      <c r="V30" s="2">
        <v>0</v>
      </c>
      <c r="W30" s="2"/>
      <c r="X30" s="2"/>
      <c r="Y30" s="40">
        <f t="shared" si="1"/>
        <v>0</v>
      </c>
      <c r="Z30" s="39" t="s">
        <v>237</v>
      </c>
      <c r="AA30" s="39" t="s">
        <v>242</v>
      </c>
      <c r="AB30" s="35" t="s">
        <v>282</v>
      </c>
    </row>
    <row r="31" spans="1:28" s="25" customFormat="1" ht="77.25" customHeight="1" x14ac:dyDescent="0.25">
      <c r="A31" s="36">
        <f t="shared" si="2"/>
        <v>19</v>
      </c>
      <c r="B31" s="39">
        <v>280292</v>
      </c>
      <c r="C31" s="38" t="s">
        <v>317</v>
      </c>
      <c r="D31" s="37" t="s">
        <v>16</v>
      </c>
      <c r="E31" s="1">
        <v>0</v>
      </c>
      <c r="F31" s="1">
        <v>3636914</v>
      </c>
      <c r="G31" s="1">
        <v>0</v>
      </c>
      <c r="H31" s="1">
        <v>0</v>
      </c>
      <c r="I31" s="2">
        <v>4.4000000000000004</v>
      </c>
      <c r="J31" s="5">
        <v>4</v>
      </c>
      <c r="K31" s="2">
        <v>4</v>
      </c>
      <c r="L31" s="2">
        <v>0.88</v>
      </c>
      <c r="M31" s="2">
        <v>0</v>
      </c>
      <c r="N31" s="2">
        <v>0</v>
      </c>
      <c r="O31" s="2">
        <v>0</v>
      </c>
      <c r="P31" s="2">
        <v>0</v>
      </c>
      <c r="Q31" s="40">
        <v>0</v>
      </c>
      <c r="R31" s="2">
        <v>0</v>
      </c>
      <c r="S31" s="2">
        <v>0</v>
      </c>
      <c r="T31" s="2"/>
      <c r="U31" s="2"/>
      <c r="V31" s="2">
        <v>0</v>
      </c>
      <c r="W31" s="2"/>
      <c r="X31" s="2"/>
      <c r="Y31" s="40">
        <f t="shared" si="1"/>
        <v>0</v>
      </c>
      <c r="Z31" s="39" t="s">
        <v>107</v>
      </c>
      <c r="AA31" s="39" t="s">
        <v>318</v>
      </c>
      <c r="AB31" s="35" t="s">
        <v>282</v>
      </c>
    </row>
    <row r="32" spans="1:28" s="25" customFormat="1" ht="77.25" customHeight="1" x14ac:dyDescent="0.25">
      <c r="A32" s="36">
        <v>20</v>
      </c>
      <c r="B32" s="44">
        <v>283717</v>
      </c>
      <c r="C32" s="43" t="s">
        <v>514</v>
      </c>
      <c r="D32" s="42" t="s">
        <v>16</v>
      </c>
      <c r="E32" s="4">
        <v>0</v>
      </c>
      <c r="F32" s="4">
        <v>0</v>
      </c>
      <c r="G32" s="4">
        <v>6200000</v>
      </c>
      <c r="H32" s="4">
        <v>0</v>
      </c>
      <c r="I32" s="3"/>
      <c r="J32" s="11"/>
      <c r="K32" s="3"/>
      <c r="L32" s="3"/>
      <c r="M32" s="3"/>
      <c r="N32" s="3"/>
      <c r="O32" s="3"/>
      <c r="P32" s="3"/>
      <c r="Q32" s="40"/>
      <c r="R32" s="3"/>
      <c r="S32" s="3">
        <v>0</v>
      </c>
      <c r="T32" s="3"/>
      <c r="U32" s="3"/>
      <c r="V32" s="3">
        <v>0</v>
      </c>
      <c r="W32" s="3"/>
      <c r="X32" s="3"/>
      <c r="Y32" s="40">
        <f t="shared" si="1"/>
        <v>0</v>
      </c>
      <c r="Z32" s="44"/>
      <c r="AA32" s="44"/>
      <c r="AB32" s="35"/>
    </row>
    <row r="33" spans="1:29" s="25" customFormat="1" ht="77.25" customHeight="1" x14ac:dyDescent="0.25">
      <c r="A33" s="49"/>
      <c r="B33" s="131">
        <v>299243</v>
      </c>
      <c r="C33" s="192" t="s">
        <v>701</v>
      </c>
      <c r="D33" s="42" t="s">
        <v>16</v>
      </c>
      <c r="E33" s="193"/>
      <c r="F33" s="193"/>
      <c r="G33" s="193">
        <v>7350000</v>
      </c>
      <c r="H33" s="193"/>
      <c r="I33" s="194"/>
      <c r="J33" s="195"/>
      <c r="K33" s="194"/>
      <c r="L33" s="194"/>
      <c r="M33" s="194"/>
      <c r="N33" s="194"/>
      <c r="O33" s="194"/>
      <c r="P33" s="194"/>
      <c r="Q33" s="58"/>
      <c r="R33" s="194"/>
      <c r="S33" s="194"/>
      <c r="T33" s="194"/>
      <c r="U33" s="194"/>
      <c r="V33" s="194"/>
      <c r="W33" s="194"/>
      <c r="X33" s="194"/>
      <c r="Y33" s="40"/>
      <c r="Z33" s="131"/>
      <c r="AA33" s="196"/>
      <c r="AB33" s="35"/>
    </row>
    <row r="34" spans="1:29" x14ac:dyDescent="0.25">
      <c r="A34" s="30" t="s">
        <v>163</v>
      </c>
      <c r="B34" s="31"/>
      <c r="C34" s="32"/>
      <c r="D34" s="31"/>
      <c r="E34" s="31"/>
      <c r="F34" s="31"/>
      <c r="G34" s="31"/>
      <c r="H34" s="31"/>
      <c r="I34" s="45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0"/>
      <c r="Z34" s="31"/>
      <c r="AA34" s="34"/>
      <c r="AB34" s="35"/>
    </row>
    <row r="35" spans="1:29" s="25" customFormat="1" ht="60" x14ac:dyDescent="0.25">
      <c r="A35" s="36">
        <v>21</v>
      </c>
      <c r="B35" s="39">
        <v>276880</v>
      </c>
      <c r="C35" s="38" t="s">
        <v>319</v>
      </c>
      <c r="D35" s="37" t="s">
        <v>27</v>
      </c>
      <c r="E35" s="1">
        <v>2577711</v>
      </c>
      <c r="F35" s="1">
        <v>1809829</v>
      </c>
      <c r="G35" s="1">
        <v>0</v>
      </c>
      <c r="H35" s="1">
        <v>0</v>
      </c>
      <c r="I35" s="2">
        <v>892.4</v>
      </c>
      <c r="J35" s="5">
        <v>590</v>
      </c>
      <c r="K35" s="2">
        <v>590.86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40">
        <v>0</v>
      </c>
      <c r="R35" s="2">
        <v>0</v>
      </c>
      <c r="S35" s="2">
        <v>0</v>
      </c>
      <c r="T35" s="2"/>
      <c r="U35" s="2"/>
      <c r="V35" s="2">
        <v>0</v>
      </c>
      <c r="W35" s="2"/>
      <c r="X35" s="2"/>
      <c r="Y35" s="40">
        <f t="shared" si="1"/>
        <v>0</v>
      </c>
      <c r="Z35" s="39" t="s">
        <v>107</v>
      </c>
      <c r="AA35" s="39" t="s">
        <v>320</v>
      </c>
      <c r="AB35" s="35" t="s">
        <v>282</v>
      </c>
    </row>
    <row r="36" spans="1:29" s="25" customFormat="1" ht="60" x14ac:dyDescent="0.25">
      <c r="A36" s="36">
        <f>A35+1</f>
        <v>22</v>
      </c>
      <c r="B36" s="39">
        <v>277834</v>
      </c>
      <c r="C36" s="38" t="s">
        <v>321</v>
      </c>
      <c r="D36" s="37" t="s">
        <v>27</v>
      </c>
      <c r="E36" s="1">
        <v>86613025</v>
      </c>
      <c r="F36" s="1">
        <v>23577797</v>
      </c>
      <c r="G36" s="1">
        <v>0</v>
      </c>
      <c r="H36" s="1">
        <v>0</v>
      </c>
      <c r="I36" s="2">
        <v>3552</v>
      </c>
      <c r="J36" s="5">
        <v>3552</v>
      </c>
      <c r="K36" s="2">
        <v>6852</v>
      </c>
      <c r="L36" s="2">
        <v>1370.4</v>
      </c>
      <c r="M36" s="2">
        <v>0</v>
      </c>
      <c r="N36" s="2">
        <v>0</v>
      </c>
      <c r="O36" s="2">
        <v>0</v>
      </c>
      <c r="P36" s="2">
        <v>0</v>
      </c>
      <c r="Q36" s="40">
        <v>0</v>
      </c>
      <c r="R36" s="2">
        <v>0</v>
      </c>
      <c r="S36" s="2">
        <v>0</v>
      </c>
      <c r="T36" s="2"/>
      <c r="U36" s="2"/>
      <c r="V36" s="2">
        <v>0</v>
      </c>
      <c r="W36" s="2"/>
      <c r="X36" s="2"/>
      <c r="Y36" s="40">
        <f t="shared" si="1"/>
        <v>0</v>
      </c>
      <c r="Z36" s="39" t="s">
        <v>99</v>
      </c>
      <c r="AA36" s="39" t="s">
        <v>139</v>
      </c>
      <c r="AB36" s="35" t="s">
        <v>282</v>
      </c>
    </row>
    <row r="37" spans="1:29" s="25" customFormat="1" ht="90" x14ac:dyDescent="0.25">
      <c r="A37" s="36"/>
      <c r="B37" s="39">
        <v>281576</v>
      </c>
      <c r="C37" s="38" t="s">
        <v>543</v>
      </c>
      <c r="D37" s="37" t="s">
        <v>27</v>
      </c>
      <c r="E37" s="1"/>
      <c r="F37" s="1">
        <v>0</v>
      </c>
      <c r="G37" s="1">
        <v>5768220</v>
      </c>
      <c r="H37" s="1"/>
      <c r="I37" s="2"/>
      <c r="J37" s="5"/>
      <c r="K37" s="2"/>
      <c r="L37" s="2"/>
      <c r="M37" s="2"/>
      <c r="N37" s="2"/>
      <c r="O37" s="2"/>
      <c r="P37" s="2"/>
      <c r="Q37" s="40"/>
      <c r="R37" s="2"/>
      <c r="S37" s="2"/>
      <c r="T37" s="2"/>
      <c r="U37" s="2"/>
      <c r="V37" s="2">
        <v>0</v>
      </c>
      <c r="W37" s="2"/>
      <c r="X37" s="2"/>
      <c r="Y37" s="40">
        <f t="shared" si="1"/>
        <v>0</v>
      </c>
      <c r="Z37" s="39"/>
      <c r="AA37" s="39"/>
      <c r="AB37" s="35"/>
    </row>
    <row r="38" spans="1:29" s="25" customFormat="1" ht="60" x14ac:dyDescent="0.25">
      <c r="A38" s="36">
        <f>A36+1</f>
        <v>23</v>
      </c>
      <c r="B38" s="39">
        <v>282150</v>
      </c>
      <c r="C38" s="38" t="s">
        <v>417</v>
      </c>
      <c r="D38" s="37" t="s">
        <v>27</v>
      </c>
      <c r="E38" s="1">
        <v>0</v>
      </c>
      <c r="F38" s="1">
        <v>0</v>
      </c>
      <c r="G38" s="1">
        <v>2467514</v>
      </c>
      <c r="H38" s="1">
        <v>657680.61</v>
      </c>
      <c r="I38" s="2">
        <v>510</v>
      </c>
      <c r="J38" s="5">
        <v>0</v>
      </c>
      <c r="K38" s="2">
        <v>0</v>
      </c>
      <c r="L38" s="2">
        <v>337.42</v>
      </c>
      <c r="M38" s="2">
        <v>0</v>
      </c>
      <c r="N38" s="2">
        <v>0</v>
      </c>
      <c r="O38" s="2">
        <v>0</v>
      </c>
      <c r="P38" s="2">
        <v>0</v>
      </c>
      <c r="Q38" s="40">
        <v>0</v>
      </c>
      <c r="R38" s="2">
        <v>0</v>
      </c>
      <c r="S38" s="2">
        <v>0</v>
      </c>
      <c r="T38" s="2"/>
      <c r="U38" s="2"/>
      <c r="V38" s="2">
        <v>0</v>
      </c>
      <c r="W38" s="2">
        <v>173.16</v>
      </c>
      <c r="X38" s="2"/>
      <c r="Y38" s="40">
        <f t="shared" si="1"/>
        <v>173.16</v>
      </c>
      <c r="Z38" s="39" t="s">
        <v>121</v>
      </c>
      <c r="AA38" s="39" t="s">
        <v>422</v>
      </c>
      <c r="AB38" s="35" t="s">
        <v>282</v>
      </c>
    </row>
    <row r="39" spans="1:29" s="25" customFormat="1" ht="60" x14ac:dyDescent="0.25">
      <c r="A39" s="49"/>
      <c r="B39" s="50">
        <v>283547</v>
      </c>
      <c r="C39" s="51" t="s">
        <v>645</v>
      </c>
      <c r="D39" s="42" t="s">
        <v>27</v>
      </c>
      <c r="E39" s="4"/>
      <c r="F39" s="4"/>
      <c r="G39" s="4">
        <v>848315</v>
      </c>
      <c r="H39" s="4"/>
      <c r="I39" s="3"/>
      <c r="J39" s="11"/>
      <c r="K39" s="3"/>
      <c r="L39" s="3"/>
      <c r="M39" s="3"/>
      <c r="N39" s="3"/>
      <c r="O39" s="3"/>
      <c r="P39" s="3"/>
      <c r="Q39" s="40"/>
      <c r="R39" s="3"/>
      <c r="S39" s="3"/>
      <c r="T39" s="3"/>
      <c r="U39" s="3"/>
      <c r="V39" s="3">
        <v>0</v>
      </c>
      <c r="W39" s="3"/>
      <c r="X39" s="3"/>
      <c r="Y39" s="40">
        <f t="shared" si="1"/>
        <v>0</v>
      </c>
      <c r="Z39" s="44"/>
      <c r="AA39" s="44"/>
      <c r="AB39" s="35"/>
    </row>
    <row r="40" spans="1:29" x14ac:dyDescent="0.25">
      <c r="A40" s="30" t="s">
        <v>176</v>
      </c>
      <c r="B40" s="31"/>
      <c r="C40" s="32"/>
      <c r="D40" s="31"/>
      <c r="E40" s="31"/>
      <c r="F40" s="31"/>
      <c r="G40" s="31"/>
      <c r="H40" s="31"/>
      <c r="I40" s="45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0"/>
      <c r="Z40" s="31"/>
      <c r="AA40" s="34"/>
      <c r="AB40" s="35"/>
    </row>
    <row r="41" spans="1:29" s="25" customFormat="1" ht="45" x14ac:dyDescent="0.25">
      <c r="A41" s="36">
        <f>A38+1</f>
        <v>24</v>
      </c>
      <c r="B41" s="37">
        <v>98375</v>
      </c>
      <c r="C41" s="38" t="s">
        <v>322</v>
      </c>
      <c r="D41" s="42" t="s">
        <v>196</v>
      </c>
      <c r="E41" s="1">
        <v>29490404</v>
      </c>
      <c r="F41" s="1">
        <v>1404214</v>
      </c>
      <c r="G41" s="1">
        <v>0</v>
      </c>
      <c r="H41" s="1">
        <v>0</v>
      </c>
      <c r="I41" s="2">
        <v>96000</v>
      </c>
      <c r="J41" s="5">
        <v>33433.61</v>
      </c>
      <c r="K41" s="2">
        <v>33434</v>
      </c>
      <c r="L41" s="2">
        <v>33434</v>
      </c>
      <c r="M41" s="2">
        <v>0</v>
      </c>
      <c r="N41" s="2">
        <v>0</v>
      </c>
      <c r="O41" s="2">
        <v>0</v>
      </c>
      <c r="P41" s="2">
        <v>0</v>
      </c>
      <c r="Q41" s="40">
        <v>0</v>
      </c>
      <c r="R41" s="2">
        <v>0</v>
      </c>
      <c r="S41" s="2">
        <v>0</v>
      </c>
      <c r="T41" s="2"/>
      <c r="U41" s="2"/>
      <c r="V41" s="2">
        <v>0</v>
      </c>
      <c r="W41" s="2"/>
      <c r="X41" s="2"/>
      <c r="Y41" s="40">
        <f t="shared" si="1"/>
        <v>0</v>
      </c>
      <c r="Z41" s="39" t="s">
        <v>38</v>
      </c>
      <c r="AA41" s="39" t="s">
        <v>39</v>
      </c>
      <c r="AB41" s="35" t="s">
        <v>282</v>
      </c>
    </row>
    <row r="42" spans="1:29" x14ac:dyDescent="0.25">
      <c r="A42" s="30" t="s">
        <v>323</v>
      </c>
      <c r="B42" s="31"/>
      <c r="C42" s="32"/>
      <c r="D42" s="31"/>
      <c r="E42" s="31"/>
      <c r="F42" s="31"/>
      <c r="G42" s="31"/>
      <c r="H42" s="31"/>
      <c r="I42" s="45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0"/>
      <c r="Z42" s="31"/>
      <c r="AA42" s="34"/>
      <c r="AB42" s="35"/>
    </row>
    <row r="43" spans="1:29" s="25" customFormat="1" ht="60" x14ac:dyDescent="0.25">
      <c r="A43" s="36">
        <f>A41+1</f>
        <v>25</v>
      </c>
      <c r="B43" s="37">
        <v>267349</v>
      </c>
      <c r="C43" s="38" t="s">
        <v>324</v>
      </c>
      <c r="D43" s="39" t="s">
        <v>27</v>
      </c>
      <c r="E43" s="1">
        <v>9433296</v>
      </c>
      <c r="F43" s="1">
        <v>4557236</v>
      </c>
      <c r="G43" s="1">
        <v>3490151</v>
      </c>
      <c r="H43" s="1">
        <v>0</v>
      </c>
      <c r="I43" s="2">
        <v>52</v>
      </c>
      <c r="J43" s="5">
        <v>41.6</v>
      </c>
      <c r="K43" s="2">
        <v>41.6</v>
      </c>
      <c r="L43" s="2">
        <v>41.6</v>
      </c>
      <c r="M43" s="2">
        <v>0</v>
      </c>
      <c r="N43" s="2">
        <v>0</v>
      </c>
      <c r="O43" s="2">
        <v>0</v>
      </c>
      <c r="P43" s="2">
        <v>0</v>
      </c>
      <c r="Q43" s="40">
        <v>0</v>
      </c>
      <c r="R43" s="2">
        <v>0</v>
      </c>
      <c r="S43" s="2">
        <v>0</v>
      </c>
      <c r="T43" s="2"/>
      <c r="U43" s="2"/>
      <c r="V43" s="2">
        <v>0</v>
      </c>
      <c r="W43" s="2">
        <v>8.89</v>
      </c>
      <c r="X43" s="2"/>
      <c r="Y43" s="40">
        <f t="shared" si="1"/>
        <v>8.89</v>
      </c>
      <c r="Z43" s="37" t="s">
        <v>65</v>
      </c>
      <c r="AA43" s="37" t="s">
        <v>325</v>
      </c>
      <c r="AB43" s="35" t="s">
        <v>283</v>
      </c>
      <c r="AC43" s="47"/>
    </row>
    <row r="44" spans="1:29" x14ac:dyDescent="0.25">
      <c r="A44" s="30" t="s">
        <v>418</v>
      </c>
      <c r="B44" s="52"/>
      <c r="C44" s="53"/>
      <c r="D44" s="52"/>
      <c r="E44" s="52"/>
      <c r="F44" s="52"/>
      <c r="G44" s="52"/>
      <c r="H44" s="52"/>
      <c r="I44" s="54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40"/>
      <c r="Z44" s="52"/>
      <c r="AA44" s="56"/>
      <c r="AB44" s="35"/>
    </row>
    <row r="45" spans="1:29" s="25" customFormat="1" ht="60" x14ac:dyDescent="0.25">
      <c r="A45" s="36">
        <f>A43+1</f>
        <v>26</v>
      </c>
      <c r="B45" s="37">
        <v>295015</v>
      </c>
      <c r="C45" s="38" t="s">
        <v>420</v>
      </c>
      <c r="D45" s="39" t="s">
        <v>16</v>
      </c>
      <c r="E45" s="1">
        <v>0</v>
      </c>
      <c r="F45" s="1">
        <v>0</v>
      </c>
      <c r="G45" s="1">
        <v>6671408</v>
      </c>
      <c r="H45" s="1">
        <v>0</v>
      </c>
      <c r="I45" s="2">
        <v>3.06</v>
      </c>
      <c r="J45" s="5">
        <v>0</v>
      </c>
      <c r="K45" s="2">
        <v>0</v>
      </c>
      <c r="L45" s="2">
        <v>0.77</v>
      </c>
      <c r="M45" s="2">
        <v>0</v>
      </c>
      <c r="N45" s="2">
        <v>0</v>
      </c>
      <c r="O45" s="2">
        <v>0</v>
      </c>
      <c r="P45" s="2">
        <v>0</v>
      </c>
      <c r="Q45" s="40">
        <v>0</v>
      </c>
      <c r="R45" s="2">
        <v>0</v>
      </c>
      <c r="S45" s="2">
        <v>0</v>
      </c>
      <c r="T45" s="2"/>
      <c r="U45" s="2"/>
      <c r="V45" s="2">
        <v>0</v>
      </c>
      <c r="W45" s="2"/>
      <c r="X45" s="2"/>
      <c r="Y45" s="40">
        <f t="shared" si="1"/>
        <v>0</v>
      </c>
      <c r="Z45" s="37" t="s">
        <v>423</v>
      </c>
      <c r="AA45" s="37" t="s">
        <v>424</v>
      </c>
      <c r="AB45" s="35" t="s">
        <v>283</v>
      </c>
      <c r="AC45" s="47"/>
    </row>
    <row r="46" spans="1:29" x14ac:dyDescent="0.25">
      <c r="A46" s="30" t="s">
        <v>419</v>
      </c>
      <c r="B46" s="52"/>
      <c r="C46" s="53"/>
      <c r="D46" s="52"/>
      <c r="E46" s="52"/>
      <c r="F46" s="52"/>
      <c r="G46" s="52"/>
      <c r="H46" s="52"/>
      <c r="I46" s="54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40"/>
      <c r="Z46" s="52"/>
      <c r="AA46" s="56"/>
      <c r="AB46" s="35"/>
    </row>
    <row r="47" spans="1:29" s="25" customFormat="1" ht="45" x14ac:dyDescent="0.25">
      <c r="A47" s="36">
        <f>A45+1</f>
        <v>27</v>
      </c>
      <c r="B47" s="37">
        <v>297297</v>
      </c>
      <c r="C47" s="38" t="s">
        <v>421</v>
      </c>
      <c r="D47" s="39" t="s">
        <v>27</v>
      </c>
      <c r="E47" s="1">
        <v>0</v>
      </c>
      <c r="F47" s="1">
        <v>0</v>
      </c>
      <c r="G47" s="1">
        <v>2091092</v>
      </c>
      <c r="H47" s="1">
        <v>0</v>
      </c>
      <c r="I47" s="2">
        <v>440</v>
      </c>
      <c r="J47" s="5">
        <v>0</v>
      </c>
      <c r="K47" s="2">
        <v>0</v>
      </c>
      <c r="L47" s="2">
        <v>440</v>
      </c>
      <c r="M47" s="2">
        <v>0</v>
      </c>
      <c r="N47" s="2">
        <v>0</v>
      </c>
      <c r="O47" s="2">
        <v>0</v>
      </c>
      <c r="P47" s="2">
        <v>0</v>
      </c>
      <c r="Q47" s="40">
        <v>0</v>
      </c>
      <c r="R47" s="2">
        <v>0</v>
      </c>
      <c r="S47" s="2">
        <v>0</v>
      </c>
      <c r="T47" s="2"/>
      <c r="U47" s="2"/>
      <c r="V47" s="2">
        <v>0</v>
      </c>
      <c r="W47" s="2"/>
      <c r="X47" s="2"/>
      <c r="Y47" s="40">
        <f t="shared" si="1"/>
        <v>0</v>
      </c>
      <c r="Z47" s="37" t="s">
        <v>99</v>
      </c>
      <c r="AA47" s="37" t="s">
        <v>425</v>
      </c>
      <c r="AB47" s="35" t="s">
        <v>283</v>
      </c>
      <c r="AC47" s="47"/>
    </row>
    <row r="48" spans="1:29" s="25" customFormat="1" ht="60" x14ac:dyDescent="0.25">
      <c r="A48" s="49"/>
      <c r="B48" s="57">
        <v>280159</v>
      </c>
      <c r="C48" s="51" t="s">
        <v>647</v>
      </c>
      <c r="D48" s="39" t="s">
        <v>27</v>
      </c>
      <c r="E48" s="1"/>
      <c r="F48" s="1"/>
      <c r="G48" s="1">
        <v>274000</v>
      </c>
      <c r="H48" s="1"/>
      <c r="I48" s="2"/>
      <c r="J48" s="5"/>
      <c r="K48" s="2"/>
      <c r="L48" s="2"/>
      <c r="M48" s="7"/>
      <c r="N48" s="7"/>
      <c r="O48" s="7"/>
      <c r="P48" s="7"/>
      <c r="Q48" s="58"/>
      <c r="R48" s="7"/>
      <c r="S48" s="7"/>
      <c r="T48" s="7"/>
      <c r="U48" s="7"/>
      <c r="V48" s="7">
        <v>0</v>
      </c>
      <c r="W48" s="7"/>
      <c r="X48" s="7"/>
      <c r="Y48" s="40">
        <f t="shared" si="1"/>
        <v>0</v>
      </c>
      <c r="Z48" s="42"/>
      <c r="AA48" s="42"/>
      <c r="AB48" s="27"/>
      <c r="AC48" s="47"/>
    </row>
    <row r="49" spans="1:29" s="25" customFormat="1" ht="75" x14ac:dyDescent="0.25">
      <c r="A49" s="49"/>
      <c r="B49" s="57">
        <v>280315</v>
      </c>
      <c r="C49" s="51" t="s">
        <v>648</v>
      </c>
      <c r="D49" s="39" t="s">
        <v>27</v>
      </c>
      <c r="E49" s="1"/>
      <c r="F49" s="1"/>
      <c r="G49" s="1">
        <v>156460</v>
      </c>
      <c r="H49" s="1"/>
      <c r="I49" s="2"/>
      <c r="J49" s="5"/>
      <c r="K49" s="2"/>
      <c r="L49" s="2"/>
      <c r="M49" s="7"/>
      <c r="N49" s="7"/>
      <c r="O49" s="7"/>
      <c r="P49" s="7"/>
      <c r="Q49" s="58"/>
      <c r="R49" s="7"/>
      <c r="S49" s="7"/>
      <c r="T49" s="7"/>
      <c r="U49" s="7"/>
      <c r="V49" s="7">
        <v>0</v>
      </c>
      <c r="W49" s="7"/>
      <c r="X49" s="7"/>
      <c r="Y49" s="40">
        <f t="shared" si="1"/>
        <v>0</v>
      </c>
      <c r="Z49" s="42"/>
      <c r="AA49" s="42"/>
      <c r="AB49" s="27"/>
      <c r="AC49" s="47"/>
    </row>
    <row r="50" spans="1:29" s="25" customFormat="1" ht="45" x14ac:dyDescent="0.25">
      <c r="A50" s="49"/>
      <c r="B50" s="57">
        <v>282154</v>
      </c>
      <c r="C50" s="51" t="s">
        <v>649</v>
      </c>
      <c r="D50" s="39" t="s">
        <v>27</v>
      </c>
      <c r="E50" s="1"/>
      <c r="F50" s="1"/>
      <c r="G50" s="1">
        <v>870000</v>
      </c>
      <c r="H50" s="1"/>
      <c r="I50" s="2"/>
      <c r="J50" s="5"/>
      <c r="K50" s="2"/>
      <c r="L50" s="2"/>
      <c r="M50" s="7"/>
      <c r="N50" s="7"/>
      <c r="O50" s="7"/>
      <c r="P50" s="7"/>
      <c r="Q50" s="58"/>
      <c r="R50" s="7"/>
      <c r="S50" s="7"/>
      <c r="T50" s="7"/>
      <c r="U50" s="7"/>
      <c r="V50" s="7">
        <v>0</v>
      </c>
      <c r="W50" s="7"/>
      <c r="X50" s="7"/>
      <c r="Y50" s="40">
        <f t="shared" si="1"/>
        <v>0</v>
      </c>
      <c r="Z50" s="42"/>
      <c r="AA50" s="42"/>
      <c r="AB50" s="27"/>
      <c r="AC50" s="47"/>
    </row>
    <row r="51" spans="1:29" s="25" customFormat="1" ht="60" x14ac:dyDescent="0.25">
      <c r="A51" s="49"/>
      <c r="B51" s="57">
        <v>283548</v>
      </c>
      <c r="C51" s="51" t="s">
        <v>650</v>
      </c>
      <c r="D51" s="39" t="s">
        <v>27</v>
      </c>
      <c r="E51" s="1"/>
      <c r="F51" s="1"/>
      <c r="G51" s="1">
        <v>2647465</v>
      </c>
      <c r="H51" s="1"/>
      <c r="I51" s="2"/>
      <c r="J51" s="5"/>
      <c r="K51" s="2"/>
      <c r="L51" s="2"/>
      <c r="M51" s="7"/>
      <c r="N51" s="7"/>
      <c r="O51" s="7"/>
      <c r="P51" s="7"/>
      <c r="Q51" s="58"/>
      <c r="R51" s="7"/>
      <c r="S51" s="7"/>
      <c r="T51" s="7"/>
      <c r="U51" s="7"/>
      <c r="V51" s="7">
        <v>0</v>
      </c>
      <c r="W51" s="7"/>
      <c r="X51" s="7"/>
      <c r="Y51" s="40">
        <f t="shared" si="1"/>
        <v>0</v>
      </c>
      <c r="Z51" s="42"/>
      <c r="AA51" s="42"/>
      <c r="AB51" s="27"/>
      <c r="AC51" s="47"/>
    </row>
    <row r="52" spans="1:29" s="25" customFormat="1" ht="60" x14ac:dyDescent="0.25">
      <c r="A52" s="49"/>
      <c r="B52" s="57">
        <v>295868</v>
      </c>
      <c r="C52" s="51" t="s">
        <v>651</v>
      </c>
      <c r="D52" s="39" t="s">
        <v>27</v>
      </c>
      <c r="E52" s="1"/>
      <c r="F52" s="1"/>
      <c r="G52" s="1">
        <v>5284075</v>
      </c>
      <c r="H52" s="1"/>
      <c r="I52" s="2"/>
      <c r="J52" s="5"/>
      <c r="K52" s="2"/>
      <c r="L52" s="2"/>
      <c r="M52" s="7"/>
      <c r="N52" s="7"/>
      <c r="O52" s="7"/>
      <c r="P52" s="7"/>
      <c r="Q52" s="58"/>
      <c r="R52" s="7"/>
      <c r="S52" s="7"/>
      <c r="T52" s="7"/>
      <c r="U52" s="7"/>
      <c r="V52" s="7">
        <v>0</v>
      </c>
      <c r="W52" s="7">
        <v>869.53</v>
      </c>
      <c r="X52" s="7"/>
      <c r="Y52" s="40">
        <f t="shared" si="1"/>
        <v>869.53</v>
      </c>
      <c r="Z52" s="42"/>
      <c r="AA52" s="42"/>
      <c r="AB52" s="27"/>
      <c r="AC52" s="47"/>
    </row>
    <row r="53" spans="1:29" s="25" customFormat="1" ht="75" x14ac:dyDescent="0.25">
      <c r="A53" s="49"/>
      <c r="B53" s="57">
        <v>298312</v>
      </c>
      <c r="C53" s="51" t="s">
        <v>652</v>
      </c>
      <c r="D53" s="39" t="s">
        <v>27</v>
      </c>
      <c r="E53" s="1"/>
      <c r="F53" s="1"/>
      <c r="G53" s="1">
        <v>7178805</v>
      </c>
      <c r="H53" s="1"/>
      <c r="I53" s="2"/>
      <c r="J53" s="5"/>
      <c r="K53" s="2"/>
      <c r="L53" s="2"/>
      <c r="M53" s="7"/>
      <c r="N53" s="7"/>
      <c r="O53" s="7"/>
      <c r="P53" s="7"/>
      <c r="Q53" s="58"/>
      <c r="R53" s="7"/>
      <c r="S53" s="7"/>
      <c r="T53" s="7"/>
      <c r="U53" s="7"/>
      <c r="V53" s="7">
        <v>0</v>
      </c>
      <c r="W53" s="7">
        <v>1310.42</v>
      </c>
      <c r="X53" s="7"/>
      <c r="Y53" s="40">
        <f t="shared" si="1"/>
        <v>1310.42</v>
      </c>
      <c r="Z53" s="42"/>
      <c r="AA53" s="42"/>
      <c r="AB53" s="27"/>
      <c r="AC53" s="47"/>
    </row>
    <row r="54" spans="1:29" s="25" customFormat="1" x14ac:dyDescent="0.25">
      <c r="A54" s="30" t="s">
        <v>518</v>
      </c>
      <c r="B54" s="57"/>
      <c r="C54" s="51"/>
      <c r="D54" s="50"/>
      <c r="E54" s="1"/>
      <c r="F54" s="1"/>
      <c r="G54" s="1"/>
      <c r="H54" s="1"/>
      <c r="I54" s="2"/>
      <c r="J54" s="5"/>
      <c r="K54" s="2"/>
      <c r="L54" s="2"/>
      <c r="M54" s="7"/>
      <c r="N54" s="7"/>
      <c r="O54" s="7"/>
      <c r="P54" s="7"/>
      <c r="Q54" s="58"/>
      <c r="R54" s="7"/>
      <c r="S54" s="7"/>
      <c r="T54" s="7"/>
      <c r="U54" s="7"/>
      <c r="V54" s="7"/>
      <c r="W54" s="7"/>
      <c r="X54" s="7"/>
      <c r="Y54" s="40"/>
      <c r="Z54" s="57"/>
      <c r="AA54" s="59"/>
      <c r="AB54" s="27"/>
      <c r="AC54" s="47"/>
    </row>
    <row r="55" spans="1:29" s="25" customFormat="1" ht="38.25" x14ac:dyDescent="0.25">
      <c r="A55" s="36">
        <v>38</v>
      </c>
      <c r="B55" s="42">
        <v>282154</v>
      </c>
      <c r="C55" s="60" t="s">
        <v>527</v>
      </c>
      <c r="D55" s="44" t="s">
        <v>27</v>
      </c>
      <c r="E55" s="4"/>
      <c r="F55" s="4">
        <v>0</v>
      </c>
      <c r="G55" s="4">
        <v>870000</v>
      </c>
      <c r="H55" s="4"/>
      <c r="I55" s="3"/>
      <c r="J55" s="11"/>
      <c r="K55" s="3"/>
      <c r="L55" s="3"/>
      <c r="M55" s="3"/>
      <c r="N55" s="3"/>
      <c r="O55" s="3"/>
      <c r="P55" s="3"/>
      <c r="Q55" s="40"/>
      <c r="R55" s="3"/>
      <c r="S55" s="3"/>
      <c r="T55" s="3"/>
      <c r="U55" s="3"/>
      <c r="V55" s="3">
        <v>0</v>
      </c>
      <c r="W55" s="3"/>
      <c r="X55" s="3"/>
      <c r="Y55" s="40">
        <f t="shared" si="1"/>
        <v>0</v>
      </c>
      <c r="Z55" s="42"/>
      <c r="AA55" s="42"/>
      <c r="AB55" s="27"/>
      <c r="AC55" s="47"/>
    </row>
    <row r="56" spans="1:29" s="25" customFormat="1" ht="63.75" x14ac:dyDescent="0.25">
      <c r="A56" s="36"/>
      <c r="B56" s="42">
        <v>283548</v>
      </c>
      <c r="C56" s="60" t="s">
        <v>544</v>
      </c>
      <c r="D56" s="44" t="s">
        <v>27</v>
      </c>
      <c r="E56" s="4"/>
      <c r="F56" s="4">
        <v>0</v>
      </c>
      <c r="G56" s="4">
        <v>3000000</v>
      </c>
      <c r="H56" s="4"/>
      <c r="I56" s="3"/>
      <c r="J56" s="11"/>
      <c r="K56" s="3"/>
      <c r="L56" s="3"/>
      <c r="M56" s="3"/>
      <c r="N56" s="3"/>
      <c r="O56" s="3"/>
      <c r="P56" s="3"/>
      <c r="Q56" s="40"/>
      <c r="R56" s="3"/>
      <c r="S56" s="3"/>
      <c r="T56" s="3"/>
      <c r="U56" s="3"/>
      <c r="V56" s="3">
        <v>0</v>
      </c>
      <c r="W56" s="3"/>
      <c r="X56" s="3"/>
      <c r="Y56" s="40">
        <f t="shared" si="1"/>
        <v>0</v>
      </c>
      <c r="Z56" s="42"/>
      <c r="AA56" s="42"/>
      <c r="AB56" s="27"/>
      <c r="AC56" s="47"/>
    </row>
    <row r="57" spans="1:29" s="25" customFormat="1" ht="75" x14ac:dyDescent="0.25">
      <c r="A57" s="36"/>
      <c r="B57" s="42">
        <v>295868</v>
      </c>
      <c r="C57" s="43" t="s">
        <v>528</v>
      </c>
      <c r="D57" s="44" t="s">
        <v>27</v>
      </c>
      <c r="E57" s="4"/>
      <c r="F57" s="4">
        <v>0</v>
      </c>
      <c r="G57" s="4">
        <v>5362000</v>
      </c>
      <c r="H57" s="4"/>
      <c r="I57" s="3"/>
      <c r="J57" s="11"/>
      <c r="K57" s="3"/>
      <c r="L57" s="3"/>
      <c r="M57" s="3"/>
      <c r="N57" s="3"/>
      <c r="O57" s="3"/>
      <c r="P57" s="3"/>
      <c r="Q57" s="40"/>
      <c r="R57" s="3"/>
      <c r="S57" s="3"/>
      <c r="T57" s="3"/>
      <c r="U57" s="3"/>
      <c r="V57" s="3">
        <v>0</v>
      </c>
      <c r="W57" s="3"/>
      <c r="X57" s="3"/>
      <c r="Y57" s="40">
        <f t="shared" si="1"/>
        <v>0</v>
      </c>
      <c r="Z57" s="42"/>
      <c r="AA57" s="42"/>
      <c r="AB57" s="27"/>
      <c r="AC57" s="47"/>
    </row>
    <row r="58" spans="1:29" s="25" customFormat="1" ht="75" x14ac:dyDescent="0.25">
      <c r="A58" s="36"/>
      <c r="B58" s="42">
        <v>298312</v>
      </c>
      <c r="C58" s="43" t="s">
        <v>529</v>
      </c>
      <c r="D58" s="44" t="s">
        <v>27</v>
      </c>
      <c r="E58" s="4"/>
      <c r="F58" s="4">
        <v>0</v>
      </c>
      <c r="G58" s="4">
        <v>7178805</v>
      </c>
      <c r="H58" s="4"/>
      <c r="I58" s="3"/>
      <c r="J58" s="11"/>
      <c r="K58" s="3"/>
      <c r="L58" s="3"/>
      <c r="M58" s="3"/>
      <c r="N58" s="3"/>
      <c r="O58" s="3"/>
      <c r="P58" s="3"/>
      <c r="Q58" s="40"/>
      <c r="R58" s="3"/>
      <c r="S58" s="3"/>
      <c r="T58" s="3"/>
      <c r="U58" s="3"/>
      <c r="V58" s="3">
        <v>0</v>
      </c>
      <c r="W58" s="3"/>
      <c r="X58" s="3"/>
      <c r="Y58" s="40">
        <f t="shared" si="1"/>
        <v>0</v>
      </c>
      <c r="Z58" s="42"/>
      <c r="AA58" s="42"/>
      <c r="AB58" s="27"/>
      <c r="AC58" s="47"/>
    </row>
    <row r="59" spans="1:29" x14ac:dyDescent="0.25">
      <c r="A59" s="30" t="s">
        <v>326</v>
      </c>
      <c r="B59" s="52"/>
      <c r="C59" s="53"/>
      <c r="D59" s="52"/>
      <c r="E59" s="52"/>
      <c r="F59" s="52"/>
      <c r="G59" s="52"/>
      <c r="H59" s="52"/>
      <c r="I59" s="54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40"/>
      <c r="Z59" s="52"/>
      <c r="AA59" s="56"/>
      <c r="AB59" s="35"/>
    </row>
    <row r="60" spans="1:29" s="25" customFormat="1" ht="45" x14ac:dyDescent="0.25">
      <c r="A60" s="36">
        <f>A47+1</f>
        <v>28</v>
      </c>
      <c r="B60" s="39">
        <v>280600</v>
      </c>
      <c r="C60" s="38" t="s">
        <v>327</v>
      </c>
      <c r="D60" s="37" t="s">
        <v>27</v>
      </c>
      <c r="E60" s="1">
        <v>0</v>
      </c>
      <c r="F60" s="1">
        <v>10914039</v>
      </c>
      <c r="G60" s="1">
        <v>20221877</v>
      </c>
      <c r="H60" s="1">
        <v>12370359.720000001</v>
      </c>
      <c r="I60" s="2">
        <v>8364</v>
      </c>
      <c r="J60" s="5">
        <v>8364</v>
      </c>
      <c r="K60" s="2">
        <v>8364</v>
      </c>
      <c r="L60" s="2">
        <v>1671.8</v>
      </c>
      <c r="M60" s="2">
        <v>0</v>
      </c>
      <c r="N60" s="2">
        <v>0</v>
      </c>
      <c r="O60" s="2">
        <v>4480.3</v>
      </c>
      <c r="P60" s="2">
        <v>0</v>
      </c>
      <c r="Q60" s="2">
        <v>12.58</v>
      </c>
      <c r="R60" s="2">
        <v>0</v>
      </c>
      <c r="S60" s="2">
        <v>5.78</v>
      </c>
      <c r="T60" s="2"/>
      <c r="U60" s="2"/>
      <c r="V60" s="2">
        <v>0</v>
      </c>
      <c r="W60" s="2">
        <v>6.42</v>
      </c>
      <c r="X60" s="2"/>
      <c r="Y60" s="40">
        <f t="shared" si="1"/>
        <v>4505.08</v>
      </c>
      <c r="Z60" s="39" t="s">
        <v>99</v>
      </c>
      <c r="AA60" s="39" t="s">
        <v>139</v>
      </c>
      <c r="AB60" s="35" t="s">
        <v>282</v>
      </c>
    </row>
    <row r="61" spans="1:29" s="25" customFormat="1" ht="44.25" customHeight="1" x14ac:dyDescent="0.25">
      <c r="A61" s="36">
        <f t="shared" ref="A61:A66" si="3">A60+1</f>
        <v>29</v>
      </c>
      <c r="B61" s="39">
        <v>281249</v>
      </c>
      <c r="C61" s="38" t="s">
        <v>328</v>
      </c>
      <c r="D61" s="37" t="s">
        <v>196</v>
      </c>
      <c r="E61" s="1">
        <v>0</v>
      </c>
      <c r="F61" s="1">
        <v>1053160</v>
      </c>
      <c r="G61" s="1">
        <v>13119956</v>
      </c>
      <c r="H61" s="1">
        <v>418146.46</v>
      </c>
      <c r="I61" s="2">
        <v>1383.88</v>
      </c>
      <c r="J61" s="5">
        <v>771</v>
      </c>
      <c r="K61" s="2">
        <v>771</v>
      </c>
      <c r="L61" s="2">
        <v>4065.373</v>
      </c>
      <c r="M61" s="2">
        <v>0</v>
      </c>
      <c r="N61" s="2">
        <v>0</v>
      </c>
      <c r="O61" s="2">
        <v>0</v>
      </c>
      <c r="P61" s="2">
        <v>0</v>
      </c>
      <c r="Q61" s="40">
        <v>0</v>
      </c>
      <c r="R61" s="2">
        <v>0</v>
      </c>
      <c r="S61" s="2">
        <v>0</v>
      </c>
      <c r="T61" s="2"/>
      <c r="U61" s="2"/>
      <c r="V61" s="2">
        <v>0</v>
      </c>
      <c r="W61" s="2"/>
      <c r="X61" s="2"/>
      <c r="Y61" s="40">
        <f t="shared" si="1"/>
        <v>0</v>
      </c>
      <c r="Z61" s="39" t="s">
        <v>99</v>
      </c>
      <c r="AA61" s="39" t="s">
        <v>139</v>
      </c>
      <c r="AB61" s="35" t="s">
        <v>283</v>
      </c>
    </row>
    <row r="62" spans="1:29" s="25" customFormat="1" ht="45" customHeight="1" x14ac:dyDescent="0.25">
      <c r="A62" s="36">
        <f t="shared" si="3"/>
        <v>30</v>
      </c>
      <c r="B62" s="39">
        <v>281251</v>
      </c>
      <c r="C62" s="38" t="s">
        <v>329</v>
      </c>
      <c r="D62" s="37" t="s">
        <v>196</v>
      </c>
      <c r="E62" s="1">
        <v>0</v>
      </c>
      <c r="F62" s="1">
        <v>912740</v>
      </c>
      <c r="G62" s="1">
        <v>4108497</v>
      </c>
      <c r="H62" s="1">
        <v>0</v>
      </c>
      <c r="I62" s="2">
        <v>1170</v>
      </c>
      <c r="J62" s="5">
        <v>873</v>
      </c>
      <c r="K62" s="2">
        <v>873</v>
      </c>
      <c r="L62" s="2">
        <v>1791.2</v>
      </c>
      <c r="M62" s="2">
        <v>0</v>
      </c>
      <c r="N62" s="2">
        <v>0</v>
      </c>
      <c r="O62" s="2">
        <v>0</v>
      </c>
      <c r="P62" s="2">
        <v>0</v>
      </c>
      <c r="Q62" s="40">
        <v>0</v>
      </c>
      <c r="R62" s="2">
        <v>0</v>
      </c>
      <c r="S62" s="2">
        <v>0</v>
      </c>
      <c r="T62" s="2"/>
      <c r="U62" s="2"/>
      <c r="V62" s="2">
        <v>0</v>
      </c>
      <c r="W62" s="2"/>
      <c r="X62" s="2"/>
      <c r="Y62" s="40">
        <f t="shared" si="1"/>
        <v>0</v>
      </c>
      <c r="Z62" s="39" t="s">
        <v>99</v>
      </c>
      <c r="AA62" s="39" t="s">
        <v>139</v>
      </c>
      <c r="AB62" s="35" t="s">
        <v>280</v>
      </c>
    </row>
    <row r="63" spans="1:29" s="25" customFormat="1" ht="45" x14ac:dyDescent="0.25">
      <c r="A63" s="36">
        <f t="shared" si="3"/>
        <v>31</v>
      </c>
      <c r="B63" s="39">
        <v>281252</v>
      </c>
      <c r="C63" s="38" t="s">
        <v>330</v>
      </c>
      <c r="D63" s="37" t="s">
        <v>196</v>
      </c>
      <c r="E63" s="1">
        <v>0</v>
      </c>
      <c r="F63" s="1">
        <v>1474425</v>
      </c>
      <c r="G63" s="1">
        <v>5329324</v>
      </c>
      <c r="H63" s="1">
        <v>1737439.29</v>
      </c>
      <c r="I63" s="2">
        <v>2247</v>
      </c>
      <c r="J63" s="5">
        <v>1145</v>
      </c>
      <c r="K63" s="2">
        <v>1104.8900000000001</v>
      </c>
      <c r="L63" s="2">
        <v>1322.21</v>
      </c>
      <c r="M63" s="2">
        <v>0</v>
      </c>
      <c r="N63" s="2">
        <v>0</v>
      </c>
      <c r="O63" s="2">
        <v>0</v>
      </c>
      <c r="P63" s="2">
        <v>0</v>
      </c>
      <c r="Q63" s="40">
        <v>0</v>
      </c>
      <c r="R63" s="2">
        <v>0</v>
      </c>
      <c r="S63" s="2">
        <v>0</v>
      </c>
      <c r="T63" s="2"/>
      <c r="U63" s="2"/>
      <c r="V63" s="2">
        <v>0</v>
      </c>
      <c r="W63" s="2">
        <v>1700.47</v>
      </c>
      <c r="X63" s="2"/>
      <c r="Y63" s="40">
        <f t="shared" si="1"/>
        <v>1700.47</v>
      </c>
      <c r="Z63" s="39" t="s">
        <v>99</v>
      </c>
      <c r="AA63" s="39" t="s">
        <v>139</v>
      </c>
      <c r="AB63" s="35" t="s">
        <v>283</v>
      </c>
    </row>
    <row r="64" spans="1:29" s="25" customFormat="1" ht="45" customHeight="1" x14ac:dyDescent="0.25">
      <c r="A64" s="36">
        <f t="shared" si="3"/>
        <v>32</v>
      </c>
      <c r="B64" s="39">
        <v>281254</v>
      </c>
      <c r="C64" s="38" t="s">
        <v>331</v>
      </c>
      <c r="D64" s="37" t="s">
        <v>196</v>
      </c>
      <c r="E64" s="1">
        <v>0</v>
      </c>
      <c r="F64" s="1">
        <v>2808428</v>
      </c>
      <c r="G64" s="1">
        <v>0</v>
      </c>
      <c r="H64" s="1">
        <v>0</v>
      </c>
      <c r="I64" s="2">
        <v>146852</v>
      </c>
      <c r="J64" s="5">
        <v>146852</v>
      </c>
      <c r="K64" s="2">
        <v>146852</v>
      </c>
      <c r="L64" s="2">
        <v>117481.48</v>
      </c>
      <c r="M64" s="2">
        <v>0</v>
      </c>
      <c r="N64" s="2">
        <v>0</v>
      </c>
      <c r="O64" s="2">
        <v>0</v>
      </c>
      <c r="P64" s="2">
        <v>0</v>
      </c>
      <c r="Q64" s="40">
        <v>0</v>
      </c>
      <c r="R64" s="2">
        <v>0</v>
      </c>
      <c r="S64" s="2">
        <v>0</v>
      </c>
      <c r="T64" s="2"/>
      <c r="U64" s="2"/>
      <c r="V64" s="2">
        <v>0</v>
      </c>
      <c r="W64" s="2"/>
      <c r="X64" s="2"/>
      <c r="Y64" s="40">
        <f t="shared" si="1"/>
        <v>0</v>
      </c>
      <c r="Z64" s="39" t="s">
        <v>99</v>
      </c>
      <c r="AA64" s="39" t="s">
        <v>139</v>
      </c>
      <c r="AB64" s="35" t="s">
        <v>282</v>
      </c>
    </row>
    <row r="65" spans="1:29" s="25" customFormat="1" ht="30" x14ac:dyDescent="0.25">
      <c r="A65" s="36">
        <f t="shared" si="3"/>
        <v>33</v>
      </c>
      <c r="B65" s="39">
        <v>281255</v>
      </c>
      <c r="C65" s="38" t="s">
        <v>332</v>
      </c>
      <c r="D65" s="37" t="s">
        <v>196</v>
      </c>
      <c r="E65" s="1">
        <v>0</v>
      </c>
      <c r="F65" s="1">
        <v>7227276</v>
      </c>
      <c r="G65" s="1">
        <v>158860718</v>
      </c>
      <c r="H65" s="1">
        <v>77657339.790000007</v>
      </c>
      <c r="I65" s="2">
        <v>122335.2</v>
      </c>
      <c r="J65" s="5">
        <v>122335</v>
      </c>
      <c r="K65" s="2">
        <v>122335</v>
      </c>
      <c r="L65" s="2">
        <v>2784.07</v>
      </c>
      <c r="M65" s="2">
        <v>0</v>
      </c>
      <c r="N65" s="2">
        <v>0</v>
      </c>
      <c r="O65" s="2">
        <v>0</v>
      </c>
      <c r="P65" s="2">
        <v>0</v>
      </c>
      <c r="Q65" s="40">
        <v>0</v>
      </c>
      <c r="R65" s="2">
        <v>0</v>
      </c>
      <c r="S65" s="2">
        <v>0</v>
      </c>
      <c r="T65" s="2"/>
      <c r="U65" s="2"/>
      <c r="V65" s="2">
        <v>0</v>
      </c>
      <c r="W65" s="2">
        <v>1176</v>
      </c>
      <c r="X65" s="2"/>
      <c r="Y65" s="40">
        <f t="shared" si="1"/>
        <v>1176</v>
      </c>
      <c r="Z65" s="39" t="s">
        <v>99</v>
      </c>
      <c r="AA65" s="39" t="s">
        <v>139</v>
      </c>
      <c r="AB65" s="35" t="s">
        <v>282</v>
      </c>
    </row>
    <row r="66" spans="1:29" s="25" customFormat="1" ht="60" x14ac:dyDescent="0.25">
      <c r="A66" s="36">
        <f t="shared" si="3"/>
        <v>34</v>
      </c>
      <c r="B66" s="39">
        <v>281256</v>
      </c>
      <c r="C66" s="38" t="s">
        <v>333</v>
      </c>
      <c r="D66" s="37" t="s">
        <v>64</v>
      </c>
      <c r="E66" s="1">
        <v>0</v>
      </c>
      <c r="F66" s="1">
        <v>3510535</v>
      </c>
      <c r="G66" s="1">
        <v>1386877</v>
      </c>
      <c r="H66" s="1">
        <v>834716</v>
      </c>
      <c r="I66" s="2">
        <v>72216</v>
      </c>
      <c r="J66" s="5">
        <v>0</v>
      </c>
      <c r="K66" s="2">
        <v>54162</v>
      </c>
      <c r="L66" s="2">
        <v>4</v>
      </c>
      <c r="M66" s="2">
        <v>0</v>
      </c>
      <c r="N66" s="2">
        <v>0</v>
      </c>
      <c r="O66" s="2">
        <v>0</v>
      </c>
      <c r="P66" s="2">
        <v>0</v>
      </c>
      <c r="Q66" s="40">
        <v>0</v>
      </c>
      <c r="R66" s="2">
        <v>0</v>
      </c>
      <c r="S66" s="2">
        <v>0</v>
      </c>
      <c r="T66" s="2"/>
      <c r="U66" s="2"/>
      <c r="V66" s="2">
        <v>5</v>
      </c>
      <c r="W66" s="2">
        <v>2.27</v>
      </c>
      <c r="X66" s="2"/>
      <c r="Y66" s="40">
        <f t="shared" si="1"/>
        <v>7.27</v>
      </c>
      <c r="Z66" s="39" t="s">
        <v>20</v>
      </c>
      <c r="AA66" s="39" t="s">
        <v>20</v>
      </c>
      <c r="AB66" s="35" t="s">
        <v>282</v>
      </c>
      <c r="AC66" s="47"/>
    </row>
    <row r="67" spans="1:29" x14ac:dyDescent="0.25">
      <c r="A67" s="30" t="s">
        <v>246</v>
      </c>
      <c r="B67" s="52"/>
      <c r="C67" s="53"/>
      <c r="D67" s="52"/>
      <c r="E67" s="52"/>
      <c r="F67" s="52"/>
      <c r="G67" s="52"/>
      <c r="H67" s="52"/>
      <c r="I67" s="54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40"/>
      <c r="Z67" s="52"/>
      <c r="AA67" s="56"/>
      <c r="AB67" s="35"/>
    </row>
    <row r="68" spans="1:29" s="25" customFormat="1" ht="75.75" customHeight="1" x14ac:dyDescent="0.25">
      <c r="A68" s="36">
        <f>A66+1</f>
        <v>35</v>
      </c>
      <c r="B68" s="39">
        <v>276392</v>
      </c>
      <c r="C68" s="38" t="s">
        <v>334</v>
      </c>
      <c r="D68" s="39" t="s">
        <v>64</v>
      </c>
      <c r="E68" s="1">
        <v>2922203</v>
      </c>
      <c r="F68" s="1">
        <v>340129</v>
      </c>
      <c r="G68" s="1">
        <v>1246393</v>
      </c>
      <c r="H68" s="1">
        <v>732412.8</v>
      </c>
      <c r="I68" s="2">
        <v>4</v>
      </c>
      <c r="J68" s="5">
        <v>4</v>
      </c>
      <c r="K68" s="2">
        <v>4</v>
      </c>
      <c r="L68" s="2">
        <v>4</v>
      </c>
      <c r="M68" s="2">
        <v>0</v>
      </c>
      <c r="N68" s="2">
        <v>0</v>
      </c>
      <c r="O68" s="2">
        <v>0</v>
      </c>
      <c r="P68" s="2">
        <v>0</v>
      </c>
      <c r="Q68" s="40">
        <v>0</v>
      </c>
      <c r="R68" s="2">
        <v>0</v>
      </c>
      <c r="S68" s="2">
        <v>0</v>
      </c>
      <c r="T68" s="2">
        <v>5</v>
      </c>
      <c r="U68" s="2"/>
      <c r="V68" s="2">
        <v>6</v>
      </c>
      <c r="W68" s="2">
        <v>1.06</v>
      </c>
      <c r="X68" s="2"/>
      <c r="Y68" s="40">
        <f t="shared" si="1"/>
        <v>12.06</v>
      </c>
      <c r="Z68" s="39" t="s">
        <v>20</v>
      </c>
      <c r="AA68" s="39" t="s">
        <v>20</v>
      </c>
      <c r="AB68" s="35" t="s">
        <v>282</v>
      </c>
    </row>
    <row r="69" spans="1:29" s="25" customFormat="1" ht="75.75" customHeight="1" x14ac:dyDescent="0.25">
      <c r="A69" s="36">
        <f>A68+1</f>
        <v>36</v>
      </c>
      <c r="B69" s="39">
        <v>276393</v>
      </c>
      <c r="C69" s="38" t="s">
        <v>335</v>
      </c>
      <c r="D69" s="39" t="s">
        <v>64</v>
      </c>
      <c r="E69" s="1">
        <v>1430134</v>
      </c>
      <c r="F69" s="1">
        <v>280843</v>
      </c>
      <c r="G69" s="1">
        <v>1290932</v>
      </c>
      <c r="H69" s="1">
        <v>776925.4</v>
      </c>
      <c r="I69" s="2">
        <v>4</v>
      </c>
      <c r="J69" s="5">
        <v>4</v>
      </c>
      <c r="K69" s="2">
        <v>4</v>
      </c>
      <c r="L69" s="2">
        <v>4</v>
      </c>
      <c r="M69" s="2">
        <v>0</v>
      </c>
      <c r="N69" s="2">
        <v>0</v>
      </c>
      <c r="O69" s="2">
        <v>0</v>
      </c>
      <c r="P69" s="2">
        <v>0</v>
      </c>
      <c r="Q69" s="40">
        <v>0</v>
      </c>
      <c r="R69" s="2">
        <v>0</v>
      </c>
      <c r="S69" s="2">
        <v>0</v>
      </c>
      <c r="T69" s="2">
        <v>5</v>
      </c>
      <c r="U69" s="2"/>
      <c r="V69" s="2">
        <v>6</v>
      </c>
      <c r="W69" s="2">
        <v>1.06</v>
      </c>
      <c r="X69" s="2"/>
      <c r="Y69" s="40">
        <f t="shared" si="1"/>
        <v>12.06</v>
      </c>
      <c r="Z69" s="39" t="s">
        <v>20</v>
      </c>
      <c r="AA69" s="39" t="s">
        <v>20</v>
      </c>
      <c r="AB69" s="35" t="s">
        <v>282</v>
      </c>
    </row>
    <row r="70" spans="1:29" x14ac:dyDescent="0.25">
      <c r="A70" s="30" t="s">
        <v>336</v>
      </c>
      <c r="B70" s="52"/>
      <c r="C70" s="53"/>
      <c r="D70" s="52"/>
      <c r="E70" s="52"/>
      <c r="F70" s="52"/>
      <c r="G70" s="52"/>
      <c r="H70" s="52"/>
      <c r="I70" s="54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40"/>
      <c r="Z70" s="52"/>
      <c r="AA70" s="56"/>
      <c r="AB70" s="35"/>
    </row>
    <row r="71" spans="1:29" s="25" customFormat="1" ht="75" x14ac:dyDescent="0.25">
      <c r="A71" s="36">
        <f>A69+1</f>
        <v>37</v>
      </c>
      <c r="B71" s="37">
        <v>263543</v>
      </c>
      <c r="C71" s="38" t="s">
        <v>337</v>
      </c>
      <c r="D71" s="39" t="s">
        <v>27</v>
      </c>
      <c r="E71" s="1">
        <v>51613844</v>
      </c>
      <c r="F71" s="1">
        <v>35320796</v>
      </c>
      <c r="G71" s="1">
        <v>42693991</v>
      </c>
      <c r="H71" s="1">
        <v>0</v>
      </c>
      <c r="I71" s="2">
        <v>1040</v>
      </c>
      <c r="J71" s="5">
        <v>293.66000000000003</v>
      </c>
      <c r="K71" s="2">
        <v>294</v>
      </c>
      <c r="L71" s="2">
        <v>294</v>
      </c>
      <c r="M71" s="2">
        <v>0</v>
      </c>
      <c r="N71" s="2">
        <v>0</v>
      </c>
      <c r="O71" s="2">
        <v>0</v>
      </c>
      <c r="P71" s="2">
        <v>0</v>
      </c>
      <c r="Q71" s="40">
        <v>0</v>
      </c>
      <c r="R71" s="2">
        <v>0</v>
      </c>
      <c r="S71" s="2">
        <v>0</v>
      </c>
      <c r="T71" s="2"/>
      <c r="U71" s="2"/>
      <c r="V71" s="2">
        <v>0</v>
      </c>
      <c r="W71" s="2"/>
      <c r="X71" s="2"/>
      <c r="Y71" s="40">
        <f>M71+N71+O71+P71+Q71+R71+S71+T71+U71+V71+W71+X71</f>
        <v>0</v>
      </c>
      <c r="Z71" s="37" t="s">
        <v>20</v>
      </c>
      <c r="AA71" s="37" t="s">
        <v>20</v>
      </c>
      <c r="AB71" s="35" t="s">
        <v>282</v>
      </c>
      <c r="AC71" s="47"/>
    </row>
    <row r="72" spans="1:29" s="69" customFormat="1" ht="15.75" x14ac:dyDescent="0.25">
      <c r="A72" s="61" t="s">
        <v>525</v>
      </c>
      <c r="B72" s="62"/>
      <c r="C72" s="63"/>
      <c r="D72" s="64"/>
      <c r="E72" s="15"/>
      <c r="F72" s="15"/>
      <c r="G72" s="15"/>
      <c r="H72" s="15"/>
      <c r="I72" s="16"/>
      <c r="J72" s="17"/>
      <c r="K72" s="16"/>
      <c r="L72" s="16"/>
      <c r="M72" s="8"/>
      <c r="N72" s="8"/>
      <c r="O72" s="8"/>
      <c r="P72" s="8"/>
      <c r="Q72" s="65"/>
      <c r="R72" s="8"/>
      <c r="S72" s="8"/>
      <c r="T72" s="8"/>
      <c r="U72" s="8"/>
      <c r="V72" s="8"/>
      <c r="W72" s="8"/>
      <c r="X72" s="8"/>
      <c r="Y72" s="40"/>
      <c r="Z72" s="62"/>
      <c r="AA72" s="66"/>
      <c r="AB72" s="67"/>
      <c r="AC72" s="68"/>
    </row>
    <row r="73" spans="1:29" s="25" customFormat="1" ht="45" x14ac:dyDescent="0.25">
      <c r="A73" s="49"/>
      <c r="B73" s="57">
        <v>300658</v>
      </c>
      <c r="C73" s="51" t="s">
        <v>526</v>
      </c>
      <c r="D73" s="50" t="s">
        <v>27</v>
      </c>
      <c r="E73" s="1"/>
      <c r="F73" s="1">
        <v>0</v>
      </c>
      <c r="G73" s="1">
        <v>25057443</v>
      </c>
      <c r="H73" s="1"/>
      <c r="I73" s="2"/>
      <c r="J73" s="5"/>
      <c r="K73" s="2"/>
      <c r="L73" s="2"/>
      <c r="M73" s="7"/>
      <c r="N73" s="7"/>
      <c r="O73" s="7"/>
      <c r="P73" s="7"/>
      <c r="Q73" s="58"/>
      <c r="R73" s="7"/>
      <c r="S73" s="7"/>
      <c r="T73" s="7"/>
      <c r="U73" s="7"/>
      <c r="V73" s="7">
        <v>0</v>
      </c>
      <c r="W73" s="7"/>
      <c r="X73" s="7"/>
      <c r="Y73" s="40">
        <f>M73+N73+O73+P73+Q73+R73+S73+T73+U73+V73+W73+X73</f>
        <v>0</v>
      </c>
      <c r="Z73" s="57"/>
      <c r="AA73" s="59"/>
      <c r="AB73" s="27"/>
      <c r="AC73" s="47"/>
    </row>
    <row r="74" spans="1:29" s="22" customFormat="1" ht="15.75" x14ac:dyDescent="0.25">
      <c r="A74" s="30" t="s">
        <v>179</v>
      </c>
      <c r="B74" s="70"/>
      <c r="C74" s="71" t="s">
        <v>517</v>
      </c>
      <c r="D74" s="70"/>
      <c r="E74" s="72">
        <f>SUM(E8:E71)</f>
        <v>1069264353</v>
      </c>
      <c r="F74" s="72">
        <f>SUM(F8:F73)</f>
        <v>391733366</v>
      </c>
      <c r="G74" s="72">
        <f>SUM(G8:G73)</f>
        <v>685098591</v>
      </c>
      <c r="H74" s="72">
        <f t="shared" ref="H74:M74" si="4">SUM(H8:H71)</f>
        <v>314240231.17000002</v>
      </c>
      <c r="I74" s="73">
        <f t="shared" si="4"/>
        <v>458192.31</v>
      </c>
      <c r="J74" s="74">
        <f t="shared" si="4"/>
        <v>318838.19</v>
      </c>
      <c r="K74" s="74">
        <f t="shared" si="4"/>
        <v>376322.67</v>
      </c>
      <c r="L74" s="74">
        <f t="shared" si="4"/>
        <v>165600.70299999998</v>
      </c>
      <c r="M74" s="75">
        <f t="shared" si="4"/>
        <v>0</v>
      </c>
      <c r="N74" s="75">
        <f t="shared" ref="N74:X74" si="5">SUM(N8:N71)</f>
        <v>7.61</v>
      </c>
      <c r="O74" s="75">
        <f t="shared" si="5"/>
        <v>4497.8900000000003</v>
      </c>
      <c r="P74" s="75">
        <f t="shared" si="5"/>
        <v>13.63</v>
      </c>
      <c r="Q74" s="75">
        <f t="shared" si="5"/>
        <v>13.93</v>
      </c>
      <c r="R74" s="75">
        <f t="shared" si="5"/>
        <v>1.1000000000000001</v>
      </c>
      <c r="S74" s="75">
        <f t="shared" si="5"/>
        <v>10.95</v>
      </c>
      <c r="T74" s="75">
        <f>SUM(T7:T73)</f>
        <v>12.780000000000001</v>
      </c>
      <c r="U74" s="75">
        <f t="shared" si="5"/>
        <v>0</v>
      </c>
      <c r="V74" s="75">
        <f t="shared" si="5"/>
        <v>17</v>
      </c>
      <c r="W74" s="75">
        <f t="shared" si="5"/>
        <v>5332.8300000000017</v>
      </c>
      <c r="X74" s="75">
        <f t="shared" si="5"/>
        <v>0</v>
      </c>
      <c r="Y74" s="75">
        <f>SUM(Y8:Y73)</f>
        <v>9907.7199999999993</v>
      </c>
      <c r="Z74" s="70"/>
      <c r="AA74" s="76"/>
      <c r="AB74" s="67"/>
    </row>
    <row r="75" spans="1:29" x14ac:dyDescent="0.25">
      <c r="G75" s="6"/>
      <c r="H75" s="77"/>
    </row>
    <row r="76" spans="1:29" x14ac:dyDescent="0.25">
      <c r="F76" s="77"/>
      <c r="G76" s="77"/>
      <c r="H76" s="77"/>
    </row>
  </sheetData>
  <mergeCells count="8">
    <mergeCell ref="Z5:AA5"/>
    <mergeCell ref="AB5:AB6"/>
    <mergeCell ref="A5:A6"/>
    <mergeCell ref="B5:B6"/>
    <mergeCell ref="C5:C6"/>
    <mergeCell ref="D5:D6"/>
    <mergeCell ref="E5:H5"/>
    <mergeCell ref="I5:L5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202. DGC</vt:lpstr>
      <vt:lpstr>206. UCEE</vt:lpstr>
      <vt:lpstr>214. UDEVIPO</vt:lpstr>
      <vt:lpstr>217. FSS</vt:lpstr>
      <vt:lpstr>'202. DGC'!Área_de_impresión</vt:lpstr>
      <vt:lpstr>'206. UCEE'!Área_de_impresión</vt:lpstr>
      <vt:lpstr>'214. UDEVIPO'!Área_de_impresión</vt:lpstr>
      <vt:lpstr>'217. FSS'!Área_de_impresión</vt:lpstr>
      <vt:lpstr>'202. DGC'!Títulos_a_imprimir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 Samuel Mendoza Ortega</dc:creator>
  <cp:lastModifiedBy>Juan Roberto Alfaro Hernandez</cp:lastModifiedBy>
  <cp:lastPrinted>2022-11-07T23:04:09Z</cp:lastPrinted>
  <dcterms:created xsi:type="dcterms:W3CDTF">2022-01-17T21:30:51Z</dcterms:created>
  <dcterms:modified xsi:type="dcterms:W3CDTF">2022-12-16T18:16:23Z</dcterms:modified>
</cp:coreProperties>
</file>