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useplan$\EMA\AÑO 2022\SEGUIMIENTO PRODUCCIÓN 2022. UDAF\31.08.2022 (AGOSTO)\Indicador de resultado deficit habitacional a agosto\"/>
    </mc:Choice>
  </mc:AlternateContent>
  <xr:revisionPtr revIDLastSave="0" documentId="13_ncr:1_{7DF70EDE-4701-4B77-8084-2FE3A844B36B}" xr6:coauthVersionLast="47" xr6:coauthVersionMax="47" xr10:uidLastSave="{00000000-0000-0000-0000-000000000000}"/>
  <bookViews>
    <workbookView xWindow="-120" yWindow="-120" windowWidth="29040" windowHeight="15720" xr2:uid="{7E00B184-A91D-4EF8-85A2-078457C843AD}"/>
  </bookViews>
  <sheets>
    <sheet name="Año 2022" sheetId="1" r:id="rId1"/>
  </sheets>
  <definedNames>
    <definedName name="_xlnm.Print_Area" localSheetId="0">'Año 2022'!$A$1:$L$38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1" l="1"/>
  <c r="K31" i="1"/>
  <c r="L33" i="1" l="1"/>
  <c r="K33" i="1"/>
  <c r="I33" i="1"/>
  <c r="J33" i="1" s="1"/>
  <c r="G33" i="1"/>
  <c r="H33" i="1" s="1"/>
  <c r="K26" i="1"/>
  <c r="I26" i="1"/>
  <c r="J26" i="1" s="1"/>
  <c r="G26" i="1"/>
  <c r="H26" i="1" s="1"/>
  <c r="I24" i="1"/>
  <c r="J24" i="1" s="1"/>
  <c r="G24" i="1"/>
  <c r="H24" i="1" s="1"/>
  <c r="F24" i="1"/>
  <c r="K14" i="1"/>
  <c r="L14" i="1" s="1"/>
  <c r="I14" i="1"/>
  <c r="J14" i="1" s="1"/>
  <c r="G14" i="1"/>
  <c r="H14" i="1" s="1"/>
  <c r="K7" i="1"/>
  <c r="J7" i="1"/>
  <c r="I7" i="1"/>
  <c r="G7" i="1"/>
  <c r="G5" i="1" s="1"/>
  <c r="H5" i="1" s="1"/>
  <c r="I5" i="1"/>
  <c r="J5" i="1" s="1"/>
  <c r="F5" i="1"/>
  <c r="K5" i="1" l="1"/>
  <c r="L5" i="1" s="1"/>
  <c r="L7" i="1"/>
  <c r="K24" i="1"/>
  <c r="L24" i="1" s="1"/>
  <c r="L26" i="1"/>
  <c r="H7" i="1"/>
</calcChain>
</file>

<file path=xl/sharedStrings.xml><?xml version="1.0" encoding="utf-8"?>
<sst xmlns="http://schemas.openxmlformats.org/spreadsheetml/2006/main" count="62" uniqueCount="30">
  <si>
    <t>MINISTERIO DE COMUNICACIONES, INFRAESTRUCTURA Y VIVIENDA</t>
  </si>
  <si>
    <t>INDICADORES FOPAVI</t>
  </si>
  <si>
    <t>AÑO</t>
  </si>
  <si>
    <t>RESULTADO</t>
  </si>
  <si>
    <t>NOMBRE DEL INDICADOR</t>
  </si>
  <si>
    <t xml:space="preserve">PRODUCTO </t>
  </si>
  <si>
    <t>SUBPRODUCTO</t>
  </si>
  <si>
    <t>DÉFICIT HABITACIONAL (BASE AÑO 2016)</t>
  </si>
  <si>
    <t>SUBSIDIOS PROGRAMADOS POA 2022</t>
  </si>
  <si>
    <t>% DE REDUCCIÓN DEL DÉFICIT</t>
  </si>
  <si>
    <t>SUBSIDIOS REPROGRAMADOS POR PRESUPUESTO APROBADO 2022</t>
  </si>
  <si>
    <t>SUBSIDIO EJECUTADO 2022</t>
  </si>
  <si>
    <t>En el año 2019 se ha reducitdo el déficit habitacional en 4% como resultado de la implementación de los instrumentos de ordenamiento territorial y regulaciones que aseguren la calidad de la vivienda y su sostenibilidad.</t>
  </si>
  <si>
    <t>INCIDENCIA PARA LA REDUCCIÓN DEL DÉFICIT HABITACIONAL</t>
  </si>
  <si>
    <t xml:space="preserve">DÉFICIT HABITACIONAL CUANTITATIVO </t>
  </si>
  <si>
    <t>INCIDENCIA PARA LA REDUCCIÓN DEL DÉFICIT HABITACIONAL CUANTITATIVO</t>
  </si>
  <si>
    <t>Familias beneficiadas con subsidios para la vivienda.</t>
  </si>
  <si>
    <t>Familias con subsidio para adquisición de lote con servicios básicos.</t>
  </si>
  <si>
    <t>este es ACUMULADO DEL PRESENTE EJERCICIO FISCAL</t>
  </si>
  <si>
    <t>Familias con subsidio para adquisición de lote con vivienda.</t>
  </si>
  <si>
    <t>Familias con subsidio para la adquisición de módulo habitacional en propiedad horizontal.</t>
  </si>
  <si>
    <t>Familia con subsidio para construcción de vivienda.</t>
  </si>
  <si>
    <t>DÉFICIT HABITACIONAL CUALITATIVO</t>
  </si>
  <si>
    <t>INCIDENCIA PARA LA REDUCCIÓN DEL DÉFICIT HABITACIONAL CUALITATIVO</t>
  </si>
  <si>
    <t>Familias con subsidio para el mejoramiento, ampliación y reparación de vivienda.</t>
  </si>
  <si>
    <t>Familia con subsidio para la introducción de servicios básicos de apoyo a la vivienda.</t>
  </si>
  <si>
    <t>Fuente: Elaboración propia con base en datos del Sistema de Contabilidad Integrada -SICOIN-. Año 2022</t>
  </si>
  <si>
    <t>indicador vivienda acumulado año 2016 a julio 2022</t>
  </si>
  <si>
    <t>Fuente: Elaboración propia con base en datos del Sistema de Contabilidad Integrada -SICOIN-. Años 2016-2022.</t>
  </si>
  <si>
    <t>*Al mes de agosto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</si>
</sst>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/>
    <xf numFmtId="0" fontId="0" fillId="2" borderId="0" xfId="0" applyFill="1"/>
    <xf numFmtId="1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4" fontId="2" fillId="0" borderId="1" xfId="0" applyNumberFormat="1" applyFont="1" applyBorder="1"/>
    <xf numFmtId="15" fontId="0" fillId="0" borderId="1" xfId="0" applyNumberFormat="1" applyBorder="1"/>
    <xf numFmtId="4" fontId="0" fillId="0" borderId="1" xfId="0" applyNumberFormat="1" applyBorder="1"/>
    <xf numFmtId="4" fontId="3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2" borderId="0" xfId="0" applyFont="1" applyFill="1"/>
    <xf numFmtId="0" fontId="5" fillId="6" borderId="0" xfId="0" applyFont="1" applyFill="1"/>
    <xf numFmtId="0" fontId="5" fillId="0" borderId="0" xfId="0" applyFont="1"/>
    <xf numFmtId="164" fontId="5" fillId="6" borderId="0" xfId="0" applyNumberFormat="1" applyFont="1" applyFill="1"/>
    <xf numFmtId="44" fontId="5" fillId="6" borderId="0" xfId="1" applyFont="1" applyFill="1" applyAlignment="1">
      <alignment wrapText="1"/>
    </xf>
    <xf numFmtId="0" fontId="5" fillId="0" borderId="0" xfId="0" applyFont="1" applyFill="1"/>
    <xf numFmtId="4" fontId="5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31920-1F86-4656-BA0A-F2ADCC5FE2A2}">
  <dimension ref="A1:Q38"/>
  <sheetViews>
    <sheetView tabSelected="1" view="pageBreakPreview" topLeftCell="A25" zoomScale="85" zoomScaleNormal="85" zoomScaleSheetLayoutView="85" workbookViewId="0">
      <selection activeCell="O24" sqref="O2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4" bestFit="1" customWidth="1"/>
    <col min="12" max="12" width="13" customWidth="1"/>
    <col min="13" max="13" width="11.85546875" style="25" bestFit="1" customWidth="1"/>
    <col min="14" max="17" width="11.42578125" style="25"/>
  </cols>
  <sheetData>
    <row r="1" spans="1:17" s="2" customFormat="1" x14ac:dyDescent="0.25">
      <c r="A1" s="1" t="s">
        <v>0</v>
      </c>
      <c r="B1" s="1"/>
      <c r="C1" s="1"/>
      <c r="M1" s="23"/>
      <c r="N1" s="23"/>
      <c r="O1" s="23"/>
      <c r="P1" s="23"/>
      <c r="Q1" s="23"/>
    </row>
    <row r="2" spans="1:17" s="2" customFormat="1" x14ac:dyDescent="0.25">
      <c r="A2" s="1" t="s">
        <v>1</v>
      </c>
      <c r="B2" s="1"/>
      <c r="C2" s="1"/>
      <c r="I2" s="28" t="s">
        <v>18</v>
      </c>
      <c r="M2" s="23"/>
      <c r="N2" s="23"/>
      <c r="O2" s="23"/>
      <c r="P2" s="23"/>
      <c r="Q2" s="23"/>
    </row>
    <row r="3" spans="1:17" s="2" customFormat="1" x14ac:dyDescent="0.25">
      <c r="A3" s="1"/>
      <c r="B3" s="1"/>
      <c r="C3" s="1"/>
      <c r="M3" s="23"/>
      <c r="N3" s="23"/>
      <c r="O3" s="23"/>
      <c r="P3" s="23"/>
      <c r="Q3" s="23"/>
    </row>
    <row r="4" spans="1:17" ht="60" x14ac:dyDescent="0.25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5" t="s">
        <v>8</v>
      </c>
      <c r="H4" s="5" t="s">
        <v>9</v>
      </c>
      <c r="I4" s="6" t="s">
        <v>10</v>
      </c>
      <c r="J4" s="6" t="s">
        <v>9</v>
      </c>
      <c r="K4" s="5" t="s">
        <v>11</v>
      </c>
      <c r="L4" s="5" t="s">
        <v>9</v>
      </c>
      <c r="M4" s="24"/>
    </row>
    <row r="5" spans="1:17" ht="30" x14ac:dyDescent="0.25">
      <c r="A5" s="21">
        <v>2022</v>
      </c>
      <c r="B5" s="22" t="s">
        <v>12</v>
      </c>
      <c r="C5" s="7" t="s">
        <v>13</v>
      </c>
      <c r="D5" s="8"/>
      <c r="E5" s="8"/>
      <c r="F5" s="9">
        <f>F6+F13</f>
        <v>1647185</v>
      </c>
      <c r="G5" s="9">
        <f>G7+G14</f>
        <v>25000</v>
      </c>
      <c r="H5" s="10">
        <f>(G5/F5)*100</f>
        <v>1.51774087306526</v>
      </c>
      <c r="I5" s="9">
        <f>I7+I14</f>
        <v>10847</v>
      </c>
      <c r="J5" s="10">
        <f>(I5/F5)*100</f>
        <v>0.65851741000555486</v>
      </c>
      <c r="K5" s="9">
        <f>K7+K14</f>
        <v>6506</v>
      </c>
      <c r="L5" s="10">
        <f>(K5/F5)*100</f>
        <v>0.39497688480650323</v>
      </c>
      <c r="M5" s="24"/>
    </row>
    <row r="6" spans="1:17" ht="30" x14ac:dyDescent="0.25">
      <c r="A6" s="21"/>
      <c r="B6" s="22"/>
      <c r="C6" s="7" t="s">
        <v>14</v>
      </c>
      <c r="D6" s="8"/>
      <c r="E6" s="8"/>
      <c r="F6" s="11">
        <v>309666</v>
      </c>
      <c r="G6" s="12"/>
      <c r="H6" s="13"/>
      <c r="I6" s="13"/>
      <c r="J6" s="13"/>
      <c r="K6" s="13"/>
      <c r="L6" s="13"/>
      <c r="M6" s="24"/>
    </row>
    <row r="7" spans="1:17" ht="41.25" customHeight="1" x14ac:dyDescent="0.25">
      <c r="A7" s="21"/>
      <c r="B7" s="22"/>
      <c r="C7" s="7" t="s">
        <v>15</v>
      </c>
      <c r="D7" s="8"/>
      <c r="E7" s="8"/>
      <c r="F7" s="11"/>
      <c r="G7" s="13">
        <f>SUM(G9:G12)</f>
        <v>24444</v>
      </c>
      <c r="H7" s="10">
        <f>(G7/F6)*100</f>
        <v>7.8936660789366604</v>
      </c>
      <c r="I7" s="13">
        <f>SUM(I9:I12)</f>
        <v>9727</v>
      </c>
      <c r="J7" s="10">
        <f>(I7/F6)*100</f>
        <v>3.1411262456969768</v>
      </c>
      <c r="K7" s="13">
        <f>SUM(K9:K12)</f>
        <v>6506</v>
      </c>
      <c r="L7" s="10">
        <f>(K7/F6)*100</f>
        <v>2.1009733067240188</v>
      </c>
      <c r="M7" s="26"/>
    </row>
    <row r="8" spans="1:17" ht="30" x14ac:dyDescent="0.25">
      <c r="A8" s="21"/>
      <c r="B8" s="22"/>
      <c r="C8" s="7"/>
      <c r="D8" s="7" t="s">
        <v>16</v>
      </c>
      <c r="E8" s="7"/>
      <c r="F8" s="11"/>
      <c r="G8" s="13"/>
      <c r="H8" s="13"/>
      <c r="I8" s="13"/>
      <c r="J8" s="9"/>
      <c r="K8" s="13"/>
      <c r="L8" s="14"/>
      <c r="M8" s="24"/>
    </row>
    <row r="9" spans="1:17" ht="45" x14ac:dyDescent="0.25">
      <c r="A9" s="21"/>
      <c r="B9" s="22"/>
      <c r="C9" s="7"/>
      <c r="D9" s="7"/>
      <c r="E9" s="7" t="s">
        <v>17</v>
      </c>
      <c r="F9" s="11"/>
      <c r="G9" s="13">
        <v>485</v>
      </c>
      <c r="H9" s="13"/>
      <c r="I9" s="13">
        <v>322</v>
      </c>
      <c r="J9" s="9"/>
      <c r="K9" s="13">
        <v>0</v>
      </c>
      <c r="L9" s="14"/>
    </row>
    <row r="10" spans="1:17" ht="30" x14ac:dyDescent="0.25">
      <c r="A10" s="21"/>
      <c r="B10" s="22"/>
      <c r="C10" s="7"/>
      <c r="D10" s="7"/>
      <c r="E10" s="7" t="s">
        <v>19</v>
      </c>
      <c r="F10" s="11"/>
      <c r="G10" s="13">
        <v>751</v>
      </c>
      <c r="H10" s="13"/>
      <c r="I10" s="13">
        <v>525</v>
      </c>
      <c r="J10" s="9"/>
      <c r="K10" s="13">
        <v>0</v>
      </c>
      <c r="L10" s="14"/>
      <c r="M10" s="24"/>
    </row>
    <row r="11" spans="1:17" ht="45" x14ac:dyDescent="0.25">
      <c r="A11" s="21"/>
      <c r="B11" s="22"/>
      <c r="C11" s="7"/>
      <c r="D11" s="7"/>
      <c r="E11" s="7" t="s">
        <v>20</v>
      </c>
      <c r="F11" s="11"/>
      <c r="G11" s="13">
        <v>500</v>
      </c>
      <c r="H11" s="13"/>
      <c r="I11" s="13">
        <v>290</v>
      </c>
      <c r="J11" s="9"/>
      <c r="K11" s="15">
        <v>0</v>
      </c>
      <c r="L11" s="14"/>
      <c r="M11" s="24"/>
    </row>
    <row r="12" spans="1:17" ht="30" x14ac:dyDescent="0.25">
      <c r="A12" s="21"/>
      <c r="B12" s="22"/>
      <c r="C12" s="7"/>
      <c r="D12" s="7"/>
      <c r="E12" s="7" t="s">
        <v>21</v>
      </c>
      <c r="F12" s="11"/>
      <c r="G12" s="13">
        <v>22708</v>
      </c>
      <c r="H12" s="13"/>
      <c r="I12" s="13">
        <v>8590</v>
      </c>
      <c r="J12" s="9"/>
      <c r="K12" s="13">
        <f>76+68+305+1639+428+3990</f>
        <v>6506</v>
      </c>
      <c r="L12" s="14"/>
      <c r="M12" s="24"/>
    </row>
    <row r="13" spans="1:17" x14ac:dyDescent="0.25">
      <c r="A13" s="21"/>
      <c r="B13" s="22"/>
      <c r="C13" s="7" t="s">
        <v>22</v>
      </c>
      <c r="D13" s="7"/>
      <c r="E13" s="7"/>
      <c r="F13" s="11">
        <v>1337519</v>
      </c>
      <c r="G13" s="13"/>
      <c r="H13" s="13"/>
      <c r="I13" s="13"/>
      <c r="J13" s="9"/>
      <c r="K13" s="13"/>
      <c r="L13" s="14"/>
      <c r="M13" s="24"/>
    </row>
    <row r="14" spans="1:17" ht="30" x14ac:dyDescent="0.25">
      <c r="A14" s="21"/>
      <c r="B14" s="22"/>
      <c r="C14" s="7" t="s">
        <v>23</v>
      </c>
      <c r="D14" s="7"/>
      <c r="E14" s="7"/>
      <c r="F14" s="13"/>
      <c r="G14" s="13">
        <f>SUM(G16:G17)</f>
        <v>556</v>
      </c>
      <c r="H14" s="10">
        <f>(G14/F13)*100</f>
        <v>4.1569502937902188E-2</v>
      </c>
      <c r="I14" s="13">
        <f>SUM(I16:I17)</f>
        <v>1120</v>
      </c>
      <c r="J14" s="10">
        <f>(I14/F13)*100</f>
        <v>8.373712822023463E-2</v>
      </c>
      <c r="K14" s="13">
        <f>SUM(K16:K17)</f>
        <v>0</v>
      </c>
      <c r="L14" s="10">
        <f>(K14/F13)*100</f>
        <v>0</v>
      </c>
      <c r="M14" s="26"/>
    </row>
    <row r="15" spans="1:17" ht="30" x14ac:dyDescent="0.25">
      <c r="A15" s="21"/>
      <c r="B15" s="22"/>
      <c r="C15" s="7"/>
      <c r="D15" s="7" t="s">
        <v>16</v>
      </c>
      <c r="E15" s="7"/>
      <c r="F15" s="13"/>
      <c r="G15" s="13"/>
      <c r="H15" s="13"/>
      <c r="I15" s="13"/>
      <c r="J15" s="13"/>
      <c r="K15" s="13"/>
      <c r="L15" s="13"/>
      <c r="M15" s="24"/>
    </row>
    <row r="16" spans="1:17" ht="45" x14ac:dyDescent="0.25">
      <c r="A16" s="21"/>
      <c r="B16" s="22"/>
      <c r="C16" s="7"/>
      <c r="D16" s="7"/>
      <c r="E16" s="7" t="s">
        <v>24</v>
      </c>
      <c r="F16" s="13"/>
      <c r="G16" s="13">
        <v>556</v>
      </c>
      <c r="H16" s="13"/>
      <c r="I16" s="13">
        <v>1120</v>
      </c>
      <c r="J16" s="13"/>
      <c r="K16" s="13">
        <v>0</v>
      </c>
      <c r="L16" s="13"/>
      <c r="M16" s="24"/>
    </row>
    <row r="17" spans="1:13" ht="45" x14ac:dyDescent="0.25">
      <c r="A17" s="21"/>
      <c r="B17" s="22"/>
      <c r="C17" s="7"/>
      <c r="D17" s="7"/>
      <c r="E17" s="7" t="s">
        <v>25</v>
      </c>
      <c r="F17" s="13"/>
      <c r="G17" s="13">
        <v>0</v>
      </c>
      <c r="H17" s="13"/>
      <c r="I17" s="13">
        <v>0</v>
      </c>
      <c r="J17" s="13"/>
      <c r="K17" s="13">
        <v>0</v>
      </c>
      <c r="L17" s="13"/>
      <c r="M17" s="24"/>
    </row>
    <row r="18" spans="1:13" x14ac:dyDescent="0.25">
      <c r="A18" s="16" t="s">
        <v>26</v>
      </c>
      <c r="B18" s="17"/>
      <c r="C18" s="18"/>
      <c r="D18" s="18"/>
      <c r="E18" s="18"/>
      <c r="F18" s="19"/>
      <c r="G18" s="19"/>
      <c r="H18" s="19"/>
      <c r="I18" s="19"/>
      <c r="J18" s="19"/>
      <c r="K18" s="19"/>
      <c r="L18" s="19"/>
    </row>
    <row r="19" spans="1:13" x14ac:dyDescent="0.25">
      <c r="A19" s="16" t="s">
        <v>29</v>
      </c>
      <c r="B19" s="17"/>
      <c r="C19" s="18"/>
      <c r="D19" s="18"/>
      <c r="E19" s="18"/>
      <c r="F19" s="19"/>
      <c r="G19" s="19"/>
      <c r="H19" s="19"/>
      <c r="I19" s="19"/>
      <c r="J19" s="19"/>
      <c r="K19" s="19"/>
      <c r="L19" s="19"/>
    </row>
    <row r="20" spans="1:13" x14ac:dyDescent="0.25">
      <c r="A20" s="20"/>
      <c r="B20" s="17"/>
      <c r="C20" s="18"/>
      <c r="D20" s="18"/>
      <c r="E20" s="18"/>
      <c r="F20" s="19"/>
      <c r="G20" s="19"/>
      <c r="H20" s="19"/>
      <c r="I20" s="19"/>
      <c r="J20" s="19"/>
      <c r="K20" s="19"/>
      <c r="L20" s="19"/>
    </row>
    <row r="21" spans="1:13" x14ac:dyDescent="0.25">
      <c r="A21" s="1" t="s">
        <v>0</v>
      </c>
      <c r="B21" s="17"/>
      <c r="C21" s="18"/>
      <c r="D21" s="18"/>
      <c r="E21" s="18"/>
      <c r="F21" s="19"/>
      <c r="G21" s="19"/>
      <c r="H21" s="29" t="s">
        <v>27</v>
      </c>
      <c r="I21" s="19"/>
      <c r="J21" s="19"/>
      <c r="K21" s="19"/>
      <c r="L21" s="19"/>
    </row>
    <row r="22" spans="1:13" x14ac:dyDescent="0.25">
      <c r="A22" s="1" t="s">
        <v>1</v>
      </c>
    </row>
    <row r="23" spans="1:13" ht="60" x14ac:dyDescent="0.25">
      <c r="A23" s="3" t="s">
        <v>2</v>
      </c>
      <c r="B23" s="4" t="s">
        <v>3</v>
      </c>
      <c r="C23" s="4" t="s">
        <v>4</v>
      </c>
      <c r="D23" s="4" t="s">
        <v>5</v>
      </c>
      <c r="E23" s="4" t="s">
        <v>6</v>
      </c>
      <c r="F23" s="4" t="s">
        <v>7</v>
      </c>
      <c r="G23" s="5" t="s">
        <v>8</v>
      </c>
      <c r="H23" s="5" t="s">
        <v>9</v>
      </c>
      <c r="I23" s="6" t="s">
        <v>10</v>
      </c>
      <c r="J23" s="6" t="s">
        <v>9</v>
      </c>
      <c r="K23" s="5" t="s">
        <v>11</v>
      </c>
      <c r="L23" s="5" t="s">
        <v>9</v>
      </c>
      <c r="M23" s="24"/>
    </row>
    <row r="24" spans="1:13" ht="30" x14ac:dyDescent="0.25">
      <c r="A24" s="21">
        <v>2022</v>
      </c>
      <c r="B24" s="22" t="s">
        <v>12</v>
      </c>
      <c r="C24" s="7" t="s">
        <v>13</v>
      </c>
      <c r="D24" s="8"/>
      <c r="E24" s="8"/>
      <c r="F24" s="9">
        <f>F25+F32</f>
        <v>1647185</v>
      </c>
      <c r="G24" s="9">
        <f>G26+G33</f>
        <v>25000</v>
      </c>
      <c r="H24" s="10">
        <f>(G24/F24)*100</f>
        <v>1.51774087306526</v>
      </c>
      <c r="I24" s="9">
        <f>I26+I33</f>
        <v>10847</v>
      </c>
      <c r="J24" s="10">
        <f>(I24/F24)*100</f>
        <v>0.65851741000555486</v>
      </c>
      <c r="K24" s="9">
        <f>K26+K33</f>
        <v>34763</v>
      </c>
      <c r="L24" s="10">
        <f>(K24/F24)*100</f>
        <v>2.1104490388147048</v>
      </c>
      <c r="M24" s="24"/>
    </row>
    <row r="25" spans="1:13" ht="30" x14ac:dyDescent="0.25">
      <c r="A25" s="21"/>
      <c r="B25" s="22"/>
      <c r="C25" s="7" t="s">
        <v>14</v>
      </c>
      <c r="D25" s="8"/>
      <c r="E25" s="8"/>
      <c r="F25" s="11">
        <v>309666</v>
      </c>
      <c r="G25" s="12"/>
      <c r="H25" s="13"/>
      <c r="I25" s="13"/>
      <c r="J25" s="13"/>
      <c r="K25" s="13"/>
      <c r="L25" s="13"/>
      <c r="M25" s="24"/>
    </row>
    <row r="26" spans="1:13" ht="45" x14ac:dyDescent="0.25">
      <c r="A26" s="21"/>
      <c r="B26" s="22"/>
      <c r="C26" s="7" t="s">
        <v>15</v>
      </c>
      <c r="D26" s="8"/>
      <c r="E26" s="8"/>
      <c r="F26" s="11"/>
      <c r="G26" s="13">
        <f>SUM(G28:G31)</f>
        <v>24444</v>
      </c>
      <c r="H26" s="10">
        <f>(G26/F25)*100</f>
        <v>7.8936660789366604</v>
      </c>
      <c r="I26" s="13">
        <f>SUM(I28:I31)</f>
        <v>9727</v>
      </c>
      <c r="J26" s="10">
        <f>(I26/F25)*100</f>
        <v>3.1411262456969768</v>
      </c>
      <c r="K26" s="13">
        <f>SUM(K28:K31)</f>
        <v>34763</v>
      </c>
      <c r="L26" s="10">
        <f>(K26/F25)*100</f>
        <v>11.225966040831089</v>
      </c>
      <c r="M26" s="24"/>
    </row>
    <row r="27" spans="1:13" ht="30" x14ac:dyDescent="0.25">
      <c r="A27" s="21"/>
      <c r="B27" s="22"/>
      <c r="C27" s="7"/>
      <c r="D27" s="7" t="s">
        <v>16</v>
      </c>
      <c r="E27" s="7"/>
      <c r="F27" s="11"/>
      <c r="G27" s="13"/>
      <c r="H27" s="13"/>
      <c r="I27" s="13"/>
      <c r="J27" s="9"/>
      <c r="K27" s="13"/>
      <c r="L27" s="14"/>
      <c r="M27" s="24"/>
    </row>
    <row r="28" spans="1:13" ht="45" x14ac:dyDescent="0.25">
      <c r="A28" s="21"/>
      <c r="B28" s="22"/>
      <c r="C28" s="7"/>
      <c r="D28" s="7"/>
      <c r="E28" s="7" t="s">
        <v>17</v>
      </c>
      <c r="F28" s="11"/>
      <c r="G28" s="13">
        <v>485</v>
      </c>
      <c r="H28" s="13"/>
      <c r="I28" s="13">
        <v>322</v>
      </c>
      <c r="J28" s="9"/>
      <c r="K28" s="13">
        <v>1856</v>
      </c>
      <c r="L28" s="14"/>
      <c r="M28" s="27"/>
    </row>
    <row r="29" spans="1:13" ht="30" x14ac:dyDescent="0.25">
      <c r="A29" s="21"/>
      <c r="B29" s="22"/>
      <c r="C29" s="7"/>
      <c r="D29" s="7"/>
      <c r="E29" s="7" t="s">
        <v>19</v>
      </c>
      <c r="F29" s="11"/>
      <c r="G29" s="13">
        <v>751</v>
      </c>
      <c r="H29" s="13"/>
      <c r="I29" s="13">
        <v>525</v>
      </c>
      <c r="J29" s="9"/>
      <c r="K29" s="13">
        <v>749</v>
      </c>
      <c r="L29" s="14"/>
      <c r="M29" s="24"/>
    </row>
    <row r="30" spans="1:13" ht="45" x14ac:dyDescent="0.25">
      <c r="A30" s="21"/>
      <c r="B30" s="22"/>
      <c r="C30" s="7"/>
      <c r="D30" s="7"/>
      <c r="E30" s="7" t="s">
        <v>20</v>
      </c>
      <c r="F30" s="11"/>
      <c r="G30" s="13">
        <v>500</v>
      </c>
      <c r="H30" s="13"/>
      <c r="I30" s="13">
        <v>290</v>
      </c>
      <c r="J30" s="9"/>
      <c r="K30" s="15">
        <v>289</v>
      </c>
      <c r="L30" s="14"/>
      <c r="M30" s="24"/>
    </row>
    <row r="31" spans="1:13" ht="30" x14ac:dyDescent="0.25">
      <c r="A31" s="21"/>
      <c r="B31" s="22"/>
      <c r="C31" s="7"/>
      <c r="D31" s="7"/>
      <c r="E31" s="7" t="s">
        <v>21</v>
      </c>
      <c r="F31" s="11"/>
      <c r="G31" s="13">
        <v>22708</v>
      </c>
      <c r="H31" s="13"/>
      <c r="I31" s="13">
        <v>8590</v>
      </c>
      <c r="J31" s="9"/>
      <c r="K31" s="13">
        <f>25812+1639+0+428+3990</f>
        <v>31869</v>
      </c>
      <c r="L31" s="14"/>
      <c r="M31" s="24"/>
    </row>
    <row r="32" spans="1:13" x14ac:dyDescent="0.25">
      <c r="A32" s="21"/>
      <c r="B32" s="22"/>
      <c r="C32" s="7" t="s">
        <v>22</v>
      </c>
      <c r="D32" s="7"/>
      <c r="E32" s="7"/>
      <c r="F32" s="11">
        <v>1337519</v>
      </c>
      <c r="G32" s="13"/>
      <c r="H32" s="13"/>
      <c r="I32" s="13"/>
      <c r="J32" s="9"/>
      <c r="K32" s="13"/>
      <c r="L32" s="14"/>
      <c r="M32" s="24"/>
    </row>
    <row r="33" spans="1:13" ht="30" x14ac:dyDescent="0.25">
      <c r="A33" s="21"/>
      <c r="B33" s="22"/>
      <c r="C33" s="7" t="s">
        <v>23</v>
      </c>
      <c r="D33" s="7"/>
      <c r="E33" s="7"/>
      <c r="F33" s="13"/>
      <c r="G33" s="13">
        <f>SUM(G35:G36)</f>
        <v>556</v>
      </c>
      <c r="H33" s="10">
        <f>(G33/F32)*100</f>
        <v>4.1569502937902188E-2</v>
      </c>
      <c r="I33" s="13">
        <f>SUM(I35:I36)</f>
        <v>1120</v>
      </c>
      <c r="J33" s="10">
        <f>(I33/F32)*100</f>
        <v>8.373712822023463E-2</v>
      </c>
      <c r="K33" s="13">
        <f>SUM(K35:K36)</f>
        <v>0</v>
      </c>
      <c r="L33" s="10">
        <f>(K33/F32)*100</f>
        <v>0</v>
      </c>
      <c r="M33" s="24"/>
    </row>
    <row r="34" spans="1:13" ht="30" x14ac:dyDescent="0.25">
      <c r="A34" s="21"/>
      <c r="B34" s="22"/>
      <c r="C34" s="7"/>
      <c r="D34" s="7" t="s">
        <v>16</v>
      </c>
      <c r="E34" s="7"/>
      <c r="F34" s="13"/>
      <c r="G34" s="13"/>
      <c r="H34" s="13"/>
      <c r="I34" s="13"/>
      <c r="J34" s="13"/>
      <c r="K34" s="13"/>
      <c r="L34" s="13"/>
      <c r="M34" s="24"/>
    </row>
    <row r="35" spans="1:13" ht="45" x14ac:dyDescent="0.25">
      <c r="A35" s="21"/>
      <c r="B35" s="22"/>
      <c r="C35" s="7"/>
      <c r="D35" s="7"/>
      <c r="E35" s="7" t="s">
        <v>24</v>
      </c>
      <c r="F35" s="13"/>
      <c r="G35" s="13">
        <v>556</v>
      </c>
      <c r="H35" s="13"/>
      <c r="I35" s="13">
        <v>1120</v>
      </c>
      <c r="J35" s="13"/>
      <c r="K35" s="13">
        <v>0</v>
      </c>
      <c r="L35" s="13"/>
      <c r="M35" s="24"/>
    </row>
    <row r="36" spans="1:13" ht="45" x14ac:dyDescent="0.25">
      <c r="A36" s="21"/>
      <c r="B36" s="22"/>
      <c r="C36" s="7"/>
      <c r="D36" s="7"/>
      <c r="E36" s="7" t="s">
        <v>25</v>
      </c>
      <c r="F36" s="13"/>
      <c r="G36" s="13">
        <v>0</v>
      </c>
      <c r="H36" s="13"/>
      <c r="I36" s="13">
        <v>0</v>
      </c>
      <c r="J36" s="13"/>
      <c r="K36" s="13">
        <v>0</v>
      </c>
      <c r="L36" s="13"/>
      <c r="M36" s="24"/>
    </row>
    <row r="37" spans="1:13" x14ac:dyDescent="0.25">
      <c r="A37" s="16" t="s">
        <v>28</v>
      </c>
    </row>
    <row r="38" spans="1:13" x14ac:dyDescent="0.25">
      <c r="A38" s="16" t="s">
        <v>29</v>
      </c>
    </row>
  </sheetData>
  <mergeCells count="4">
    <mergeCell ref="A5:A17"/>
    <mergeCell ref="B5:B17"/>
    <mergeCell ref="A24:A36"/>
    <mergeCell ref="B24:B36"/>
  </mergeCells>
  <pageMargins left="0.7" right="0.7" top="0.75" bottom="0.75" header="0.3" footer="0.3"/>
  <pageSetup scale="50" orientation="landscape" verticalDpi="0" r:id="rId1"/>
  <rowBreaks count="1" manualBreakCount="1">
    <brk id="19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Año 2022</vt:lpstr>
      <vt:lpstr>'Año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Maritza Ramirez Tobias</dc:creator>
  <cp:lastModifiedBy>Evelin Maritza Ramirez Tobias</cp:lastModifiedBy>
  <dcterms:created xsi:type="dcterms:W3CDTF">2022-08-09T20:43:51Z</dcterms:created>
  <dcterms:modified xsi:type="dcterms:W3CDTF">2022-09-14T16:37:55Z</dcterms:modified>
</cp:coreProperties>
</file>