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fs\useplan$\EMA\AÑO 2022\SEGUIMIENTO PRODUCCIÓN 2022. UDAF\28.02.2022 (FEBRERO)\Seguimiento Físico y Financiero funcionamiento e inversión\"/>
    </mc:Choice>
  </mc:AlternateContent>
  <xr:revisionPtr revIDLastSave="0" documentId="13_ncr:1_{7C19B67F-E357-47F4-BFF3-E0856103EE74}" xr6:coauthVersionLast="47" xr6:coauthVersionMax="47" xr10:uidLastSave="{00000000-0000-0000-0000-000000000000}"/>
  <bookViews>
    <workbookView xWindow="-120" yWindow="-120" windowWidth="29040" windowHeight="15720" firstSheet="7" activeTab="15" xr2:uid="{00000000-000D-0000-FFFF-FFFF00000000}"/>
  </bookViews>
  <sheets>
    <sheet name="201. DS" sheetId="1" r:id="rId1"/>
    <sheet name="202. DGC" sheetId="2" r:id="rId2"/>
    <sheet name="203. COVIAL" sheetId="3" r:id="rId3"/>
    <sheet name="204. DGT" sheetId="4" r:id="rId4"/>
    <sheet name="205. DGAC" sheetId="5" r:id="rId5"/>
    <sheet name="206. UCEE" sheetId="6" r:id="rId6"/>
    <sheet name="207. DGRTN" sheetId="7" r:id="rId7"/>
    <sheet name="208. UNCOSU" sheetId="8" r:id="rId8"/>
    <sheet name="209. INSIVUMEH" sheetId="9" r:id="rId9"/>
    <sheet name="210. DGCT" sheetId="10" r:id="rId10"/>
    <sheet name="211. SIT" sheetId="11" r:id="rId11"/>
    <sheet name="212. FONDETEL" sheetId="12" r:id="rId12"/>
    <sheet name="214. UDEVIPO" sheetId="13" r:id="rId13"/>
    <sheet name="216. PROVIAL" sheetId="14" r:id="rId14"/>
    <sheet name="217. FSS" sheetId="15" r:id="rId15"/>
    <sheet name="218. FOPAVI" sheetId="16" r:id="rId16"/>
  </sheets>
  <definedNames>
    <definedName name="_xlnm.Print_Area" localSheetId="0">'201. DS'!$A$1:$O$30</definedName>
    <definedName name="_xlnm.Print_Area" localSheetId="2">'203. COVIAL'!$A$1:$O$33</definedName>
    <definedName name="_xlnm.Print_Area" localSheetId="3">'204. DGT'!$A$1:$O$20</definedName>
    <definedName name="_xlnm.Print_Area" localSheetId="4">'205. DGAC'!$A$1:$O$33</definedName>
    <definedName name="_xlnm.Print_Area" localSheetId="5">'206. UCEE'!$A$1:$O$15</definedName>
    <definedName name="_xlnm.Print_Area" localSheetId="6">'207. DGRTN'!$A$1:$O$22</definedName>
    <definedName name="_xlnm.Print_Area" localSheetId="7">'208. UNCOSU'!$A$1:$O$17</definedName>
    <definedName name="_xlnm.Print_Area" localSheetId="8">'209. INSIVUMEH'!$A$1:$O$34</definedName>
    <definedName name="_xlnm.Print_Area" localSheetId="9">'210. DGCT'!$A$1:$O$21</definedName>
    <definedName name="_xlnm.Print_Area" localSheetId="10">'211. SIT'!$A$1:$O$30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PROVIAL'!$A$1:$O$21</definedName>
    <definedName name="_xlnm.Print_Area" localSheetId="14">'217. FSS'!$A$1:$O$19</definedName>
    <definedName name="_xlnm.Print_Area" localSheetId="15">'218. FOPAVI'!$A$1:$O$19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3" l="1"/>
  <c r="J14" i="16" l="1"/>
  <c r="J11" i="16"/>
  <c r="J11" i="15"/>
  <c r="J18" i="15"/>
  <c r="J14" i="14"/>
  <c r="J11" i="14"/>
  <c r="J14" i="13"/>
  <c r="J11" i="13"/>
  <c r="J14" i="12"/>
  <c r="J11" i="12"/>
  <c r="J29" i="11"/>
  <c r="J20" i="11"/>
  <c r="J14" i="11"/>
  <c r="J11" i="11"/>
  <c r="J20" i="10" l="1"/>
  <c r="J14" i="10"/>
  <c r="J11" i="10"/>
  <c r="J33" i="9"/>
  <c r="J30" i="9"/>
  <c r="J22" i="9"/>
  <c r="J18" i="9"/>
  <c r="J14" i="9"/>
  <c r="J11" i="9"/>
  <c r="J14" i="8"/>
  <c r="J11" i="8"/>
  <c r="J19" i="7"/>
  <c r="J14" i="7"/>
  <c r="J11" i="7"/>
  <c r="J11" i="6"/>
  <c r="J32" i="5"/>
  <c r="J26" i="5"/>
  <c r="J23" i="5"/>
  <c r="J14" i="5"/>
  <c r="J11" i="5"/>
  <c r="J14" i="4"/>
  <c r="J11" i="4"/>
  <c r="J27" i="3" l="1"/>
  <c r="J24" i="3"/>
  <c r="J19" i="3"/>
  <c r="J16" i="3"/>
  <c r="J11" i="3"/>
</calcChain>
</file>

<file path=xl/sharedStrings.xml><?xml version="1.0" encoding="utf-8"?>
<sst xmlns="http://schemas.openxmlformats.org/spreadsheetml/2006/main" count="782" uniqueCount="212">
  <si>
    <t>201 DIRECCIÓN SUPERIOR *</t>
  </si>
  <si>
    <t>PRESUPUESTO Q.</t>
  </si>
  <si>
    <t xml:space="preserve">NIVEL </t>
  </si>
  <si>
    <t>PG</t>
  </si>
  <si>
    <t>SP</t>
  </si>
  <si>
    <t>PY</t>
  </si>
  <si>
    <t>AC</t>
  </si>
  <si>
    <t>OB</t>
  </si>
  <si>
    <t>META</t>
  </si>
  <si>
    <t>DESCRIPCIÓN</t>
  </si>
  <si>
    <t>UNIDAD DE  MEDIDA</t>
  </si>
  <si>
    <t>INICIAL</t>
  </si>
  <si>
    <t>VIGENTE</t>
  </si>
  <si>
    <t>EJECUTADO ACUMULADO</t>
  </si>
  <si>
    <t>ACTIVIDADES CENTRALES</t>
  </si>
  <si>
    <t>SIN SUBPROGRAMA</t>
  </si>
  <si>
    <t>SIN PROYECTO</t>
  </si>
  <si>
    <t>DIRECCIÓN SUPERIOR</t>
  </si>
  <si>
    <t>Dirección Superior</t>
  </si>
  <si>
    <t>Evento</t>
  </si>
  <si>
    <t>SERVICIOS ADMINISTRATIVOS</t>
  </si>
  <si>
    <t>Servicios administrativos</t>
  </si>
  <si>
    <t>SERVICIOS FINANCIEROS</t>
  </si>
  <si>
    <t>Servicios financieros</t>
  </si>
  <si>
    <t>PARTIDAS NO ASIGNADAS A PROGRAMAS</t>
  </si>
  <si>
    <t>APORTES A ENTIDADES DE TRANSPORTE</t>
  </si>
  <si>
    <t>Personas jurídicas beneficiadas con aportes y/o cuotas para transporte</t>
  </si>
  <si>
    <t>Aporte</t>
  </si>
  <si>
    <t xml:space="preserve">APORTES Y CUOTAS A ORGANISMOS DE COMUNICACIONES </t>
  </si>
  <si>
    <t>Personas jurídicas beneficiadas con aportes y/o cuotas para comunicaciones</t>
  </si>
  <si>
    <t>CUOTAS A ORGANIZACIONES DE CONTROL DE MEDIO AMBIENTE</t>
  </si>
  <si>
    <t>Personas jurídicas beneficiadas con aportes y/o cuotas para control del medio ambiente</t>
  </si>
  <si>
    <t>Personas jurídicas beneficiadas con aporte y cuotas para control del medio ambiente</t>
  </si>
  <si>
    <t>MINISTERIO DE COMUNICACIONES, INFRAESTRUCTURA Y VIVIENDA</t>
  </si>
  <si>
    <t xml:space="preserve">SEGUIMIENTO DE FUNCIONAMIENTO </t>
  </si>
  <si>
    <t>META FÍSICA</t>
  </si>
  <si>
    <t>* DIRECCIÓN SUPERIOR NO INCLUYE INFORMACIÓN DE DTPs, DERIVADO QUE LA INFORMACIÓN DEL PROGRAMA 01 NO MIGRA ENTRE SISTEMAS.</t>
  </si>
  <si>
    <t>202  DIRECCIÓN GENERAL DE CAMINOS</t>
  </si>
  <si>
    <t>DESARROLLO DE LA INFRAESTRUCTURA VIAL</t>
  </si>
  <si>
    <t>DIRECCIÓN Y COORDINACIÓN</t>
  </si>
  <si>
    <t>Dirección y coordinación</t>
  </si>
  <si>
    <t>MANTENIMIENTO DE LA RED VIAL</t>
  </si>
  <si>
    <t>Red vial con servicios de mantenimiento</t>
  </si>
  <si>
    <t>Kilómetro</t>
  </si>
  <si>
    <t>Documento</t>
  </si>
  <si>
    <t>203  UNIDAD EJECUTORA DE CONSERVACIÓN VIAL</t>
  </si>
  <si>
    <t>DESARROLLO DE LA INFRAESTRUCTURA VIAL PRIMARIA Y SECUNDARIA</t>
  </si>
  <si>
    <t>MANTENIMIENTO DE LA RED VIAL PAVIMENTADA (FIDEICOMISO)</t>
  </si>
  <si>
    <t>Red vial pavimentada con servicios de mantenimiento</t>
  </si>
  <si>
    <t>MANTENIMIENTO DE LA RED VIAL PAVIMENTADA (EJECUCION NORMAL)</t>
  </si>
  <si>
    <t>Red vial pavimentada con servicios de mantenimiento (Ejecución Normal)</t>
  </si>
  <si>
    <t>Red vial pavimentada con mantenimiento (ejecucion normal)</t>
  </si>
  <si>
    <t>DESARROLLO DE LA INFRAESTRUCTURA VIAL TERCIARIA</t>
  </si>
  <si>
    <t>MANTENIMIENTO DE LA RED VIAL TERCIARIA (FIDEICOMISO)</t>
  </si>
  <si>
    <t>Red vial terciaria con servicios de mantenimiento</t>
  </si>
  <si>
    <t>Red vial rural con servicios de mantenimiento</t>
  </si>
  <si>
    <t>MANTENIMIENTO DE LA RED VIAL TERCIARIA (EJECUCION NORMAL)</t>
  </si>
  <si>
    <t>Red vial terciaria con mantenimiento (ejecucion normal)</t>
  </si>
  <si>
    <t>Metro cuadrado</t>
  </si>
  <si>
    <t>204   DIRECCIÓN GENERAL DE TRANSPORTES</t>
  </si>
  <si>
    <t>REGULACIÓN DE TRANSPORTE EXTRAURBANO POR CARRETERA</t>
  </si>
  <si>
    <t>REGULACION DE TRANSPORTE</t>
  </si>
  <si>
    <t>Regulación de transporte extraurbano y de carga por carretera</t>
  </si>
  <si>
    <t>Personas jurídicas o individuales con licencias otorgadas de transporte extraurbano de pasajeros por carretera</t>
  </si>
  <si>
    <t>Operativos de control fijo del servicio de transporte extraurbano</t>
  </si>
  <si>
    <t>Personas jurídicas o individuales con permisos temporales otorgados para el transporte extraurbano de pasajeros por carretera</t>
  </si>
  <si>
    <t>Personas jurídicas o individuales con licencias modificadas de transporte extraurbano de pasajeros por carretera</t>
  </si>
  <si>
    <t>Personas jurídicas o individuales con permisos expresos para el transporte extraurbano de pasajeros por carretera</t>
  </si>
  <si>
    <t>Personas jurídicas o individuales con constancias de registro de pilotos para el transporte extraurbano de pasajeros por carretera</t>
  </si>
  <si>
    <t>205   DIRECCION GENERAL DE AERONAUTICA CIVIL</t>
  </si>
  <si>
    <t>SERVICIOS AERONÁUTICOS Y AEROPORTUARIOS</t>
  </si>
  <si>
    <t>SERVICIOS A LA NAVEGACIÓN AÉREA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</si>
  <si>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</si>
  <si>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</si>
  <si>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</si>
  <si>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</si>
  <si>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</si>
  <si>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</si>
  <si>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</si>
  <si>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</si>
  <si>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inspección técnica</t>
  </si>
  <si>
    <t>Aeronaves nacionales y extranjeras con certificado de matrícula autorizada y renovada</t>
  </si>
  <si>
    <t>Aeronaves con servicios de pernocte en rampa internacional del aeropuerto</t>
  </si>
  <si>
    <t>SEGURIDAD AEROPORTUARIA</t>
  </si>
  <si>
    <t>SERVICIOS DE MANTENIMIENTO A LA INFRAESTRUCTURA AEROPORTUARIA</t>
  </si>
  <si>
    <t>Infraestructura de la red aeroportuaria nacional con  servicios de mantenimiento</t>
  </si>
  <si>
    <t>PARTIDAS NO ASIGNABLES A PROGRAMAS</t>
  </si>
  <si>
    <t>APORTES Y CUOTAS A ORGANISMOS DE COMUNICACIONES</t>
  </si>
  <si>
    <t>Personas jurídicas beneficiadas con
aportes y/o cuotas para comunicaciones</t>
  </si>
  <si>
    <t>Aeronaves con servicios operativos de aviación y soporte técnico</t>
  </si>
  <si>
    <t>206   UNIDAD DE CONSTRUCCION DE EDIFICIOS DEL ESTADO -UCEE-</t>
  </si>
  <si>
    <t>CONSTRUCCIÓN DE OBRA PÚBLICA</t>
  </si>
  <si>
    <t xml:space="preserve">Población estudiantil beneficiada con equipo educacional </t>
  </si>
  <si>
    <t>Remozamiento de Edificios Públicos</t>
  </si>
  <si>
    <t>Establecimientos educativos con módulos instalados para cocinas dignas</t>
  </si>
  <si>
    <t>Entidad</t>
  </si>
  <si>
    <t>207   DIRECCION GENERAL DE RADIODIFUSIÓN Y TELEVISION NACIONAL</t>
  </si>
  <si>
    <t>SERVICIOS DE RADIODIFUSIÓN Y TELEVISIÓN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</si>
  <si>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</si>
  <si>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</si>
  <si>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</si>
  <si>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Tecnicos con registro en radio y/o television</t>
  </si>
  <si>
    <t>Locutores registrados en radio y/o television</t>
  </si>
  <si>
    <t>SERVICIOS DE RADIODIFUSIÓN</t>
  </si>
  <si>
    <t>Servicios de radiodifusión</t>
  </si>
  <si>
    <t>Programas radiales a control remoto difundidos</t>
  </si>
  <si>
    <t>Programas radiales difundidos</t>
  </si>
  <si>
    <t>Spot gubernamentales otorgados a entidades públicas</t>
  </si>
  <si>
    <t xml:space="preserve">208   UNIDAD DE CONTROL Y SUPERVISIÓN DE CABLE   </t>
  </si>
  <si>
    <t>SERVICIOS DE CABLE POR TELEVISIÓN</t>
  </si>
  <si>
    <t>SERVICIOS DE REGULACIÓN Y SUPERVISIÓN DE EMPRESAS DE CABLE</t>
  </si>
  <si>
    <t>Empresas de cable con registro y supervisión</t>
  </si>
  <si>
    <t>Empresas de cable con visitas de supervisión</t>
  </si>
  <si>
    <t>Empresas de cable nuevas con registro</t>
  </si>
  <si>
    <t>Empresas sancionadas por incumplimiento a la ley del cable</t>
  </si>
  <si>
    <t>209   INSTITUTO NACIONAL DE SISMOLOGIA, VULCANOLOGIA, METEOROLOGIA E HIDROLOGIA</t>
  </si>
  <si>
    <t>SERVICIOS DE INFORMACIÓN SISMOLÓGICA, CLIMÁTICA, METEOROLÓGICA E HIDROLÓGICA</t>
  </si>
  <si>
    <t>SERVICIOS DE INFORMACIÓN CLIMÁTICA Y METEOROLÓGICA</t>
  </si>
  <si>
    <t>Boletin con información climática</t>
  </si>
  <si>
    <t>Usuarios atendidos con información climática</t>
  </si>
  <si>
    <t>Boletines emitidos con información meteorológica</t>
  </si>
  <si>
    <t>SERVICIOS DE INFORMACIÓN SISMOLÓGICA Y GEOLÓGICA</t>
  </si>
  <si>
    <t>Información de amenaza sísmica y volcánica registrada</t>
  </si>
  <si>
    <t>Boletines emitidos con información geológica</t>
  </si>
  <si>
    <t>Informes emitidos sobre deslizamiento de tierra</t>
  </si>
  <si>
    <t>SERVICIOS DE INFORMACIÓN HIDROLÓGICA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</si>
  <si>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</si>
  <si>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</si>
  <si>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</si>
  <si>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</si>
  <si>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CUOTAS A ORGANIZACIONES DE CONTROL DEL MEDIO AMBIENTE</t>
  </si>
  <si>
    <t>210   DIRECCIÓN GENERAL DE CORREOS Y TELÉGRAFOS</t>
  </si>
  <si>
    <t>SERVICIOS DE CORREOS Y TELÉGRAFOS</t>
  </si>
  <si>
    <t>SERVICIOS POSTALES</t>
  </si>
  <si>
    <t>Personas Individuales y/o Jurídicas con servicios postales otorgados</t>
  </si>
  <si>
    <t>Personas Jurídicas o individuales con servicion postales otorgados</t>
  </si>
  <si>
    <t>211  SUPERINTENDENCIA DE TELECOMUNICACIONES</t>
  </si>
  <si>
    <t>REGULACION DE TELECOMUNICACIONES</t>
  </si>
  <si>
    <t>REGULACIÓN DEL USO DE FRECUENCIAS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</si>
  <si>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</si>
  <si>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</si>
  <si>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</si>
  <si>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</si>
  <si>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</si>
  <si>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REGULACIÓN DE LA TELEFONÍA</t>
  </si>
  <si>
    <t>Recursos de telefonía regulados</t>
  </si>
  <si>
    <t>Operadores de telefonía registrados</t>
  </si>
  <si>
    <t>Registro</t>
  </si>
  <si>
    <t>Numeración asignada a personas jurídicas y /o individuales</t>
  </si>
  <si>
    <t>Puntos de señalización asignados a personas jurídicas y/o individuales</t>
  </si>
  <si>
    <t>Constancias de inscripción de usuarios jurídicos y/o individuales de telecomunicaciones móviles</t>
  </si>
  <si>
    <t>212  FONDO PARA EL DESARROLLO DE LA TELEFONÍA</t>
  </si>
  <si>
    <t>SERVICIOS PARA EL DESARROLLO DE LA TELEFONÍA</t>
  </si>
  <si>
    <t>DESARROLLO DE LA TELEFONÍA</t>
  </si>
  <si>
    <t>Personas beneficiadas con proyectos, supervisión de telefonía y conectividad subsidiados</t>
  </si>
  <si>
    <t>Personas beneficiadas con servicios de telefonía y conectividad subsidiados</t>
  </si>
  <si>
    <t>214  UNIDAD PARA EL DESARROLLO DE VIVIENDA POPULAR</t>
  </si>
  <si>
    <t>SERVICIOS DE URBANIZACIÓN, LEGALIZACIÓN, CONSTRUCCIÓN Y MEJORAMIENTO</t>
  </si>
  <si>
    <t>SERVICIOS DE ADJUDICACIÓN Y LEGALIZACION DE BIENES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</si>
  <si>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</si>
  <si>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</si>
  <si>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</si>
  <si>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</si>
  <si>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216  DIRECCIÓN GENERAL DE PROTECCIÓN Y SEGURIDAD VIAL</t>
  </si>
  <si>
    <t>SERVICIOS DE PROTECCIÓN Y SEGURIDAD VIAL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</si>
  <si>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</si>
  <si>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</si>
  <si>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</si>
  <si>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</si>
  <si>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</si>
  <si>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Personas capacitadas en el programa de educación y seguridad vial</t>
  </si>
  <si>
    <t>Elementos formados como brigadas de protección y seguridad vial en carretera</t>
  </si>
  <si>
    <t>Conductores atendidos con servicios de seguridad y asistencia vial en carretera</t>
  </si>
  <si>
    <t>Investigaciones realizadas de accidentes de tránsito en carreteras</t>
  </si>
  <si>
    <t>217  FONDO SOCIAL DE SOLIDARIDAD</t>
  </si>
  <si>
    <t>Direccion y Coordinacion (Convoyes)</t>
  </si>
  <si>
    <t>DESARROLLO DE LA VIVIENDA</t>
  </si>
  <si>
    <t>SERVICIOS DE URBANIZACION, LEGALIZACION, CONSTRUCCION Y MEJORAMIENTO DE BIENES INMUEBLES</t>
  </si>
  <si>
    <t>218   FONDO PARA LA VIVIENDA</t>
  </si>
  <si>
    <t>SUBSIDIO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</si>
  <si>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</si>
  <si>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</si>
  <si>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</si>
  <si>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</si>
  <si>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</si>
  <si>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</si>
  <si>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>6 productos</t>
  </si>
  <si>
    <t>2 productos</t>
  </si>
  <si>
    <t>2 subproductos</t>
  </si>
  <si>
    <t>5 productos</t>
  </si>
  <si>
    <t>5 subproductos</t>
  </si>
  <si>
    <t>2 produtos</t>
  </si>
  <si>
    <t>7 subproductos</t>
  </si>
  <si>
    <t>11 subproductos</t>
  </si>
  <si>
    <t>1 producto</t>
  </si>
  <si>
    <t>4 subproductos</t>
  </si>
  <si>
    <t>3 productos</t>
  </si>
  <si>
    <t>2 prductos</t>
  </si>
  <si>
    <t>10 subproductos</t>
  </si>
  <si>
    <t>3 subproductos</t>
  </si>
  <si>
    <t>4 productos</t>
  </si>
  <si>
    <t>8 subproductos</t>
  </si>
  <si>
    <t xml:space="preserve">3 subproductos </t>
  </si>
  <si>
    <t>total de productos civ        49</t>
  </si>
  <si>
    <t xml:space="preserve">total de subptos civ           93  </t>
  </si>
  <si>
    <t>ATENCION POR DESASTRES NATURALES Y CALAMIDADES PUBLICAS</t>
  </si>
  <si>
    <t>ESTADO DE CALAMIDAD PUBLICA POR DEPRESION TROPICAL ETA (DG 20-2020 Y 21-2020)</t>
  </si>
  <si>
    <t>INTERVENCIONES REALIZADAS PARA LA ATENCION DE DAÑOS PROVOCADOS POR DEPRESIÓN TROPICAL ETA</t>
  </si>
  <si>
    <t>Intervenciones realizadas para la atención de daños provocados por Depresión Tropical ETA</t>
  </si>
  <si>
    <t>EJERCICIO FISCAL 2022 - ACTUALIZADA A FEBRERO</t>
  </si>
  <si>
    <t>EJERCICIO FISCAL 2022 - ACTUALIZADA A  FEBRERO</t>
  </si>
  <si>
    <t>EJERCICIO FISCAL 2022 - ACTUALIZADA  A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</si>
</sst>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_);_(* \(#,##0\);_(* &quot;-&quot;??_);_(@_)"/>
    <numFmt numFmtId="165" formatCode="_(&quot;Q&quot;* #,##0.00_);_(&quot;Q&quot;* \(#,##0.00\);_(&quot;Q&quot;* &quot;-&quot;??_);_(@_)"/>
  </numFmts>
  <fonts count="22" x14ac:knownFonts="1">
    <font>
      <sz val="11"/>
      <color theme="1"/>
      <name val="Calibri"/>
      <family val="2"/>
      <scheme val="minor"/>
    </font>
    <font>
      <b/>
      <i/>
      <sz val="10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1"/>
      <color indexed="8"/>
      <name val="Calibri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9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sz val="9"/>
      <color theme="1"/>
      <name val="Book Antiqua"/>
      <family val="1"/>
    </font>
    <font>
      <i/>
      <sz val="10"/>
      <name val="Book Antiqua"/>
      <family val="1"/>
    </font>
    <font>
      <b/>
      <sz val="15"/>
      <color rgb="FF1F497D"/>
      <name val="Calibri"/>
      <family val="2"/>
      <charset val="1"/>
    </font>
    <font>
      <sz val="10"/>
      <color rgb="FF000000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Book Antiqua"/>
      <family val="1"/>
    </font>
    <font>
      <b/>
      <i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4F81BD"/>
      </bottom>
      <diagonal/>
    </border>
  </borders>
  <cellStyleXfs count="11">
    <xf numFmtId="0" fontId="0" fillId="0" borderId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0" fillId="0" borderId="0"/>
    <xf numFmtId="0" fontId="11" fillId="0" borderId="0"/>
    <xf numFmtId="0" fontId="17" fillId="0" borderId="20" applyProtection="0"/>
    <xf numFmtId="0" fontId="18" fillId="0" borderId="0"/>
    <xf numFmtId="0" fontId="11" fillId="0" borderId="0"/>
  </cellStyleXfs>
  <cellXfs count="248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8" fillId="0" borderId="0" xfId="0" applyFont="1"/>
    <xf numFmtId="2" fontId="2" fillId="0" borderId="5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5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4" fontId="2" fillId="0" borderId="10" xfId="0" applyNumberFormat="1" applyFont="1" applyFill="1" applyBorder="1" applyAlignment="1">
      <alignment horizontal="center" vertical="center"/>
    </xf>
    <xf numFmtId="4" fontId="2" fillId="0" borderId="12" xfId="0" applyNumberFormat="1" applyFont="1" applyFill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4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4" fontId="2" fillId="0" borderId="17" xfId="0" applyNumberFormat="1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center" vertical="center"/>
    </xf>
    <xf numFmtId="4" fontId="3" fillId="0" borderId="12" xfId="0" applyNumberFormat="1" applyFont="1" applyFill="1" applyBorder="1" applyAlignment="1">
      <alignment horizontal="center" vertical="center"/>
    </xf>
    <xf numFmtId="4" fontId="3" fillId="0" borderId="17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5" fillId="0" borderId="6" xfId="0" applyFont="1" applyFill="1" applyBorder="1"/>
    <xf numFmtId="4" fontId="2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/>
    </xf>
    <xf numFmtId="164" fontId="7" fillId="2" borderId="15" xfId="1" applyNumberFormat="1" applyFont="1" applyFill="1" applyBorder="1" applyAlignment="1">
      <alignment horizontal="center" vertical="center" wrapText="1"/>
    </xf>
    <xf numFmtId="164" fontId="7" fillId="2" borderId="17" xfId="1" applyNumberFormat="1" applyFont="1" applyFill="1" applyBorder="1" applyAlignment="1">
      <alignment horizontal="center" vertical="center" wrapText="1"/>
    </xf>
    <xf numFmtId="164" fontId="7" fillId="2" borderId="16" xfId="1" applyNumberFormat="1" applyFont="1" applyFill="1" applyBorder="1" applyAlignment="1">
      <alignment horizontal="center" vertical="center" wrapText="1"/>
    </xf>
    <xf numFmtId="164" fontId="7" fillId="2" borderId="14" xfId="1" applyNumberFormat="1" applyFont="1" applyFill="1" applyBorder="1" applyAlignment="1">
      <alignment horizontal="center" vertical="center"/>
    </xf>
    <xf numFmtId="0" fontId="9" fillId="0" borderId="0" xfId="0" applyFont="1"/>
    <xf numFmtId="0" fontId="0" fillId="3" borderId="0" xfId="0" applyFill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14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4" fontId="2" fillId="0" borderId="13" xfId="0" applyNumberFormat="1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/>
    <xf numFmtId="0" fontId="2" fillId="0" borderId="10" xfId="0" applyFont="1" applyBorder="1" applyAlignment="1">
      <alignment horizontal="center" vertical="center"/>
    </xf>
    <xf numFmtId="0" fontId="14" fillId="0" borderId="0" xfId="0" applyFont="1"/>
    <xf numFmtId="0" fontId="2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4" fontId="13" fillId="0" borderId="10" xfId="0" applyNumberFormat="1" applyFont="1" applyBorder="1" applyAlignment="1">
      <alignment vertical="center"/>
    </xf>
    <xf numFmtId="4" fontId="12" fillId="0" borderId="10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4" fontId="12" fillId="0" borderId="13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4" fontId="13" fillId="0" borderId="9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4" fontId="12" fillId="0" borderId="9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/>
    </xf>
    <xf numFmtId="4" fontId="2" fillId="0" borderId="19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164" fontId="7" fillId="2" borderId="18" xfId="1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0" fontId="13" fillId="0" borderId="0" xfId="0" applyFont="1"/>
    <xf numFmtId="0" fontId="2" fillId="4" borderId="10" xfId="0" applyFont="1" applyFill="1" applyBorder="1" applyAlignment="1">
      <alignment horizontal="center" vertical="center"/>
    </xf>
    <xf numFmtId="4" fontId="12" fillId="4" borderId="10" xfId="2" applyNumberFormat="1" applyFont="1" applyFill="1" applyBorder="1" applyAlignment="1">
      <alignment horizontal="center" vertical="center"/>
    </xf>
    <xf numFmtId="4" fontId="12" fillId="4" borderId="12" xfId="2" applyNumberFormat="1" applyFont="1" applyFill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15" fillId="0" borderId="0" xfId="0" applyFont="1"/>
    <xf numFmtId="4" fontId="1" fillId="0" borderId="10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4" fontId="1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" fontId="2" fillId="0" borderId="10" xfId="3" applyNumberFormat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" fillId="0" borderId="9" xfId="3" applyNumberFormat="1" applyFont="1" applyBorder="1" applyAlignment="1">
      <alignment horizontal="center" vertical="center"/>
    </xf>
    <xf numFmtId="4" fontId="3" fillId="0" borderId="14" xfId="3" applyNumberFormat="1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4" fontId="16" fillId="0" borderId="10" xfId="0" applyNumberFormat="1" applyFont="1" applyFill="1" applyBorder="1" applyAlignment="1">
      <alignment horizontal="center" vertical="center"/>
    </xf>
    <xf numFmtId="4" fontId="16" fillId="0" borderId="5" xfId="0" applyNumberFormat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 textRotation="90" wrapText="1"/>
    </xf>
    <xf numFmtId="0" fontId="7" fillId="2" borderId="15" xfId="1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left" vertical="center" wrapText="1"/>
    </xf>
    <xf numFmtId="0" fontId="19" fillId="0" borderId="0" xfId="0" applyFont="1"/>
    <xf numFmtId="0" fontId="20" fillId="0" borderId="0" xfId="0" applyFont="1"/>
    <xf numFmtId="0" fontId="2" fillId="0" borderId="4" xfId="10" applyFont="1" applyFill="1" applyBorder="1" applyAlignment="1">
      <alignment horizontal="center" vertical="center"/>
    </xf>
    <xf numFmtId="0" fontId="2" fillId="0" borderId="9" xfId="10" applyFont="1" applyFill="1" applyBorder="1" applyAlignment="1">
      <alignment horizontal="center" vertical="center"/>
    </xf>
    <xf numFmtId="0" fontId="2" fillId="0" borderId="10" xfId="10" applyFont="1" applyFill="1" applyBorder="1" applyAlignment="1">
      <alignment horizontal="center" vertical="center"/>
    </xf>
    <xf numFmtId="4" fontId="2" fillId="0" borderId="10" xfId="10" applyNumberFormat="1" applyFont="1" applyFill="1" applyBorder="1" applyAlignment="1">
      <alignment horizontal="center" vertical="center"/>
    </xf>
    <xf numFmtId="4" fontId="2" fillId="0" borderId="12" xfId="10" applyNumberFormat="1" applyFont="1" applyFill="1" applyBorder="1" applyAlignment="1">
      <alignment horizontal="center" vertical="center"/>
    </xf>
    <xf numFmtId="0" fontId="3" fillId="0" borderId="10" xfId="10" applyFont="1" applyFill="1" applyBorder="1" applyAlignment="1">
      <alignment horizontal="center" vertical="center"/>
    </xf>
    <xf numFmtId="4" fontId="3" fillId="0" borderId="10" xfId="10" applyNumberFormat="1" applyFont="1" applyFill="1" applyBorder="1" applyAlignment="1">
      <alignment horizontal="center" vertical="center"/>
    </xf>
    <xf numFmtId="0" fontId="3" fillId="0" borderId="15" xfId="10" applyFont="1" applyFill="1" applyBorder="1" applyAlignment="1">
      <alignment horizontal="center" vertical="center"/>
    </xf>
    <xf numFmtId="4" fontId="3" fillId="0" borderId="15" xfId="10" applyNumberFormat="1" applyFont="1" applyFill="1" applyBorder="1" applyAlignment="1">
      <alignment horizontal="center" vertical="center"/>
    </xf>
    <xf numFmtId="0" fontId="3" fillId="0" borderId="10" xfId="10" applyFont="1" applyFill="1" applyBorder="1" applyAlignment="1">
      <alignment horizontal="left" vertical="center" wrapText="1"/>
    </xf>
    <xf numFmtId="0" fontId="2" fillId="0" borderId="10" xfId="10" applyFont="1" applyFill="1" applyBorder="1" applyAlignment="1">
      <alignment horizontal="left" vertical="center" wrapText="1"/>
    </xf>
    <xf numFmtId="0" fontId="2" fillId="0" borderId="5" xfId="10" applyFont="1" applyFill="1" applyBorder="1" applyAlignment="1">
      <alignment horizontal="center" vertical="center"/>
    </xf>
    <xf numFmtId="4" fontId="2" fillId="0" borderId="4" xfId="10" applyNumberFormat="1" applyFont="1" applyFill="1" applyBorder="1" applyAlignment="1">
      <alignment horizontal="center" vertical="center"/>
    </xf>
    <xf numFmtId="4" fontId="2" fillId="0" borderId="5" xfId="10" applyNumberFormat="1" applyFont="1" applyFill="1" applyBorder="1" applyAlignment="1">
      <alignment horizontal="center" vertical="center"/>
    </xf>
    <xf numFmtId="4" fontId="2" fillId="0" borderId="6" xfId="10" applyNumberFormat="1" applyFont="1" applyFill="1" applyBorder="1" applyAlignment="1">
      <alignment horizontal="center" vertical="center"/>
    </xf>
    <xf numFmtId="4" fontId="3" fillId="0" borderId="5" xfId="10" applyNumberFormat="1" applyFont="1" applyFill="1" applyBorder="1" applyAlignment="1">
      <alignment horizontal="center" vertical="center"/>
    </xf>
    <xf numFmtId="0" fontId="2" fillId="0" borderId="10" xfId="10" applyNumberFormat="1" applyFont="1" applyFill="1" applyBorder="1" applyAlignment="1">
      <alignment horizontal="center" vertical="center"/>
    </xf>
    <xf numFmtId="4" fontId="2" fillId="0" borderId="9" xfId="10" applyNumberFormat="1" applyFont="1" applyFill="1" applyBorder="1" applyAlignment="1">
      <alignment horizontal="center" vertical="center"/>
    </xf>
    <xf numFmtId="4" fontId="2" fillId="0" borderId="14" xfId="10" applyNumberFormat="1" applyFont="1" applyFill="1" applyBorder="1" applyAlignment="1">
      <alignment horizontal="center" vertical="center"/>
    </xf>
    <xf numFmtId="4" fontId="2" fillId="0" borderId="15" xfId="10" applyNumberFormat="1" applyFont="1" applyFill="1" applyBorder="1" applyAlignment="1">
      <alignment horizontal="center" vertical="center"/>
    </xf>
    <xf numFmtId="4" fontId="2" fillId="0" borderId="17" xfId="10" applyNumberFormat="1" applyFont="1" applyFill="1" applyBorder="1" applyAlignment="1">
      <alignment horizontal="center" vertical="center"/>
    </xf>
    <xf numFmtId="0" fontId="3" fillId="0" borderId="12" xfId="10" applyFont="1" applyFill="1" applyBorder="1" applyAlignment="1">
      <alignment horizontal="center" vertical="center" wrapText="1"/>
    </xf>
    <xf numFmtId="0" fontId="16" fillId="0" borderId="12" xfId="10" applyFont="1" applyFill="1" applyBorder="1" applyAlignment="1">
      <alignment horizontal="center" vertical="center" wrapText="1"/>
    </xf>
    <xf numFmtId="0" fontId="2" fillId="0" borderId="12" xfId="10" applyFont="1" applyFill="1" applyBorder="1" applyAlignment="1">
      <alignment horizontal="center" vertical="center" wrapText="1"/>
    </xf>
    <xf numFmtId="0" fontId="2" fillId="0" borderId="14" xfId="10" applyFont="1" applyFill="1" applyBorder="1" applyAlignment="1">
      <alignment horizontal="center" vertical="center"/>
    </xf>
    <xf numFmtId="0" fontId="2" fillId="0" borderId="15" xfId="10" applyFont="1" applyFill="1" applyBorder="1" applyAlignment="1">
      <alignment horizontal="center" vertical="center"/>
    </xf>
    <xf numFmtId="0" fontId="3" fillId="0" borderId="15" xfId="10" applyFont="1" applyFill="1" applyBorder="1" applyAlignment="1">
      <alignment horizontal="left" vertical="center" wrapText="1"/>
    </xf>
    <xf numFmtId="0" fontId="3" fillId="0" borderId="17" xfId="10" applyFont="1" applyFill="1" applyBorder="1" applyAlignment="1">
      <alignment horizontal="center" vertical="center" wrapText="1"/>
    </xf>
    <xf numFmtId="0" fontId="2" fillId="0" borderId="5" xfId="10" applyFont="1" applyFill="1" applyBorder="1" applyAlignment="1">
      <alignment horizontal="left" vertical="center" wrapText="1"/>
    </xf>
    <xf numFmtId="0" fontId="3" fillId="0" borderId="6" xfId="1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10" applyFont="1" applyFill="1" applyBorder="1" applyAlignment="1">
      <alignment horizontal="left" vertical="center" wrapText="1"/>
    </xf>
    <xf numFmtId="0" fontId="21" fillId="0" borderId="0" xfId="0" applyFont="1"/>
    <xf numFmtId="0" fontId="3" fillId="0" borderId="1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" xfId="10" applyFont="1" applyFill="1" applyBorder="1" applyAlignment="1">
      <alignment horizontal="center" vertical="center"/>
    </xf>
    <xf numFmtId="0" fontId="2" fillId="2" borderId="2" xfId="10" applyFont="1" applyFill="1" applyBorder="1" applyAlignment="1">
      <alignment horizontal="center" vertical="center"/>
    </xf>
    <xf numFmtId="0" fontId="2" fillId="2" borderId="8" xfId="10" applyFont="1" applyFill="1" applyBorder="1" applyAlignment="1">
      <alignment horizontal="center" vertical="center"/>
    </xf>
    <xf numFmtId="4" fontId="13" fillId="0" borderId="14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vertical="center"/>
    </xf>
    <xf numFmtId="4" fontId="13" fillId="0" borderId="17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/>
    </xf>
    <xf numFmtId="4" fontId="13" fillId="0" borderId="2" xfId="0" applyNumberFormat="1" applyFont="1" applyBorder="1" applyAlignment="1">
      <alignment vertical="center"/>
    </xf>
    <xf numFmtId="4" fontId="13" fillId="0" borderId="8" xfId="0" applyNumberFormat="1" applyFont="1" applyBorder="1" applyAlignment="1">
      <alignment vertical="center"/>
    </xf>
    <xf numFmtId="4" fontId="13" fillId="0" borderId="7" xfId="0" applyNumberFormat="1" applyFont="1" applyBorder="1" applyAlignment="1">
      <alignment vertical="center"/>
    </xf>
    <xf numFmtId="0" fontId="3" fillId="0" borderId="15" xfId="0" applyNumberFormat="1" applyFont="1" applyFill="1" applyBorder="1" applyAlignment="1">
      <alignment horizontal="center" vertical="center"/>
    </xf>
    <xf numFmtId="4" fontId="13" fillId="0" borderId="18" xfId="0" applyNumberFormat="1" applyFont="1" applyBorder="1" applyAlignment="1">
      <alignment vertical="center"/>
    </xf>
    <xf numFmtId="2" fontId="2" fillId="0" borderId="4" xfId="0" applyNumberFormat="1" applyFont="1" applyFill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" fontId="12" fillId="4" borderId="13" xfId="2" applyNumberFormat="1" applyFont="1" applyFill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4" fontId="3" fillId="0" borderId="13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9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16" xfId="0" applyNumberFormat="1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4" fontId="3" fillId="0" borderId="19" xfId="10" applyNumberFormat="1" applyFont="1" applyFill="1" applyBorder="1" applyAlignment="1">
      <alignment horizontal="center" vertical="center"/>
    </xf>
    <xf numFmtId="4" fontId="3" fillId="0" borderId="11" xfId="10" applyNumberFormat="1" applyFont="1" applyFill="1" applyBorder="1" applyAlignment="1">
      <alignment horizontal="center" vertical="center"/>
    </xf>
    <xf numFmtId="4" fontId="2" fillId="0" borderId="11" xfId="10" applyNumberFormat="1" applyFont="1" applyFill="1" applyBorder="1" applyAlignment="1">
      <alignment horizontal="center" vertical="center"/>
    </xf>
    <xf numFmtId="4" fontId="3" fillId="0" borderId="16" xfId="10" applyNumberFormat="1" applyFont="1" applyFill="1" applyBorder="1" applyAlignment="1">
      <alignment horizontal="center" vertical="center"/>
    </xf>
  </cellXfs>
  <cellStyles count="11">
    <cellStyle name="Excel Built-in Explanatory Text" xfId="8" xr:uid="{00000000-0005-0000-0000-000000000000}"/>
    <cellStyle name="Millares" xfId="2" builtinId="3"/>
    <cellStyle name="Moneda" xfId="3" builtinId="4"/>
    <cellStyle name="Moneda 2" xfId="5" xr:uid="{00000000-0005-0000-0000-000003000000}"/>
    <cellStyle name="Normal" xfId="0" builtinId="0"/>
    <cellStyle name="Normal 11" xfId="7" xr:uid="{00000000-0005-0000-0000-000005000000}"/>
    <cellStyle name="Normal 12 2 2 2 2" xfId="6" xr:uid="{00000000-0005-0000-0000-000006000000}"/>
    <cellStyle name="Normal 2" xfId="9" xr:uid="{00000000-0005-0000-0000-000007000000}"/>
    <cellStyle name="Normal 3" xfId="10" xr:uid="{00000000-0005-0000-0000-000008000000}"/>
    <cellStyle name="Normal 4" xfId="4" xr:uid="{00000000-0005-0000-0000-000009000000}"/>
    <cellStyle name="Normal_Hoja1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O32"/>
  <sheetViews>
    <sheetView view="pageBreakPreview" zoomScaleNormal="85" zoomScaleSheetLayoutView="100" workbookViewId="0">
      <selection activeCell="M5" sqref="M5:O30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5" width="13.7109375" customWidth="1"/>
  </cols>
  <sheetData>
    <row r="1" spans="1:15" ht="15" customHeight="1" x14ac:dyDescent="0.25">
      <c r="A1" s="51" t="s">
        <v>33</v>
      </c>
    </row>
    <row r="2" spans="1:15" ht="15" customHeight="1" x14ac:dyDescent="0.25">
      <c r="A2" s="51" t="s">
        <v>34</v>
      </c>
    </row>
    <row r="3" spans="1:15" ht="15" customHeight="1" x14ac:dyDescent="0.25">
      <c r="A3" s="51" t="s">
        <v>209</v>
      </c>
    </row>
    <row r="4" spans="1:15" ht="1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3"/>
      <c r="N4" s="3"/>
      <c r="O4" s="3"/>
    </row>
    <row r="5" spans="1:15" x14ac:dyDescent="0.25">
      <c r="A5" s="193" t="s">
        <v>0</v>
      </c>
      <c r="B5" s="194"/>
      <c r="C5" s="194"/>
      <c r="D5" s="194"/>
      <c r="E5" s="194"/>
      <c r="F5" s="194"/>
      <c r="G5" s="194"/>
      <c r="H5" s="194"/>
      <c r="I5" s="195"/>
      <c r="J5" s="196" t="s">
        <v>35</v>
      </c>
      <c r="K5" s="198"/>
      <c r="L5" s="199"/>
      <c r="M5" s="196" t="s">
        <v>1</v>
      </c>
      <c r="N5" s="198"/>
      <c r="O5" s="199"/>
    </row>
    <row r="6" spans="1:15" s="10" customFormat="1" ht="36.75" thickBot="1" x14ac:dyDescent="0.25">
      <c r="A6" s="42" t="s">
        <v>2</v>
      </c>
      <c r="B6" s="43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8</v>
      </c>
      <c r="H6" s="44" t="s">
        <v>9</v>
      </c>
      <c r="I6" s="45" t="s">
        <v>10</v>
      </c>
      <c r="J6" s="50" t="s">
        <v>11</v>
      </c>
      <c r="K6" s="46" t="s">
        <v>12</v>
      </c>
      <c r="L6" s="48" t="s">
        <v>13</v>
      </c>
      <c r="M6" s="50" t="s">
        <v>11</v>
      </c>
      <c r="N6" s="46" t="s">
        <v>12</v>
      </c>
      <c r="O6" s="48" t="s">
        <v>13</v>
      </c>
    </row>
    <row r="7" spans="1:15" ht="15.75" x14ac:dyDescent="0.3">
      <c r="A7" s="34"/>
      <c r="B7" s="35">
        <v>1</v>
      </c>
      <c r="C7" s="35"/>
      <c r="D7" s="35"/>
      <c r="E7" s="35"/>
      <c r="F7" s="35"/>
      <c r="G7" s="35"/>
      <c r="H7" s="54" t="s">
        <v>14</v>
      </c>
      <c r="I7" s="36"/>
      <c r="J7" s="220"/>
      <c r="K7" s="11"/>
      <c r="L7" s="12"/>
      <c r="M7" s="37"/>
      <c r="N7" s="38"/>
      <c r="O7" s="39"/>
    </row>
    <row r="8" spans="1:15" ht="15.75" x14ac:dyDescent="0.3">
      <c r="A8" s="4"/>
      <c r="B8" s="5"/>
      <c r="C8" s="5">
        <v>0</v>
      </c>
      <c r="D8" s="5"/>
      <c r="E8" s="5"/>
      <c r="F8" s="5"/>
      <c r="G8" s="5"/>
      <c r="H8" s="53" t="s">
        <v>15</v>
      </c>
      <c r="I8" s="31"/>
      <c r="J8" s="221"/>
      <c r="K8" s="13"/>
      <c r="L8" s="14"/>
      <c r="M8" s="19"/>
      <c r="N8" s="20"/>
      <c r="O8" s="21"/>
    </row>
    <row r="9" spans="1:15" ht="15.75" x14ac:dyDescent="0.3">
      <c r="A9" s="4"/>
      <c r="B9" s="5"/>
      <c r="C9" s="5"/>
      <c r="D9" s="5">
        <v>0</v>
      </c>
      <c r="E9" s="5"/>
      <c r="F9" s="5"/>
      <c r="G9" s="5"/>
      <c r="H9" s="53" t="s">
        <v>16</v>
      </c>
      <c r="I9" s="31"/>
      <c r="J9" s="221"/>
      <c r="K9" s="13"/>
      <c r="L9" s="14"/>
      <c r="M9" s="19"/>
      <c r="N9" s="20"/>
      <c r="O9" s="21"/>
    </row>
    <row r="10" spans="1:15" ht="15.75" x14ac:dyDescent="0.3">
      <c r="A10" s="4"/>
      <c r="B10" s="5"/>
      <c r="C10" s="5"/>
      <c r="D10" s="5"/>
      <c r="E10" s="5">
        <v>1</v>
      </c>
      <c r="F10" s="5">
        <v>0</v>
      </c>
      <c r="G10" s="5"/>
      <c r="H10" s="53" t="s">
        <v>17</v>
      </c>
      <c r="I10" s="31"/>
      <c r="J10" s="222"/>
      <c r="K10" s="13"/>
      <c r="L10" s="14"/>
      <c r="M10" s="19">
        <v>25219837</v>
      </c>
      <c r="N10" s="20">
        <v>25187386</v>
      </c>
      <c r="O10" s="24">
        <v>1157.5</v>
      </c>
    </row>
    <row r="11" spans="1:15" ht="15.75" x14ac:dyDescent="0.3">
      <c r="A11" s="4">
        <v>4</v>
      </c>
      <c r="B11" s="5"/>
      <c r="C11" s="5"/>
      <c r="D11" s="5"/>
      <c r="E11" s="5"/>
      <c r="F11" s="5"/>
      <c r="G11" s="5">
        <v>1</v>
      </c>
      <c r="H11" s="53" t="s">
        <v>18</v>
      </c>
      <c r="I11" s="31" t="s">
        <v>19</v>
      </c>
      <c r="J11" s="222">
        <v>208</v>
      </c>
      <c r="K11" s="13">
        <v>208</v>
      </c>
      <c r="L11" s="14">
        <v>124</v>
      </c>
      <c r="M11" s="19"/>
      <c r="N11" s="20"/>
      <c r="O11" s="24"/>
    </row>
    <row r="12" spans="1:15" x14ac:dyDescent="0.25">
      <c r="A12" s="4"/>
      <c r="B12" s="5"/>
      <c r="C12" s="5"/>
      <c r="D12" s="5"/>
      <c r="E12" s="5"/>
      <c r="F12" s="5"/>
      <c r="G12" s="6">
        <v>2</v>
      </c>
      <c r="H12" s="55" t="s">
        <v>18</v>
      </c>
      <c r="I12" s="32" t="s">
        <v>19</v>
      </c>
      <c r="J12" s="223">
        <v>208</v>
      </c>
      <c r="K12" s="15">
        <v>208</v>
      </c>
      <c r="L12" s="16">
        <v>124</v>
      </c>
      <c r="M12" s="19"/>
      <c r="N12" s="20"/>
      <c r="O12" s="24"/>
    </row>
    <row r="13" spans="1:15" ht="15.75" x14ac:dyDescent="0.3">
      <c r="A13" s="4"/>
      <c r="B13" s="5"/>
      <c r="C13" s="5"/>
      <c r="D13" s="5"/>
      <c r="E13" s="5">
        <v>2</v>
      </c>
      <c r="F13" s="5">
        <v>0</v>
      </c>
      <c r="G13" s="5"/>
      <c r="H13" s="53" t="s">
        <v>20</v>
      </c>
      <c r="I13" s="31"/>
      <c r="J13" s="223"/>
      <c r="K13" s="15"/>
      <c r="L13" s="16"/>
      <c r="M13" s="19">
        <v>13920466</v>
      </c>
      <c r="N13" s="20">
        <v>14134785</v>
      </c>
      <c r="O13" s="24">
        <v>867682.25</v>
      </c>
    </row>
    <row r="14" spans="1:15" ht="15.75" x14ac:dyDescent="0.3">
      <c r="A14" s="4">
        <v>4</v>
      </c>
      <c r="B14" s="5"/>
      <c r="C14" s="5"/>
      <c r="D14" s="5"/>
      <c r="E14" s="5"/>
      <c r="F14" s="5"/>
      <c r="G14" s="5">
        <v>1</v>
      </c>
      <c r="H14" s="53" t="s">
        <v>21</v>
      </c>
      <c r="I14" s="31" t="s">
        <v>19</v>
      </c>
      <c r="J14" s="222">
        <v>300</v>
      </c>
      <c r="K14" s="13">
        <v>310</v>
      </c>
      <c r="L14" s="14">
        <v>102</v>
      </c>
      <c r="M14" s="19"/>
      <c r="N14" s="20"/>
      <c r="O14" s="24"/>
    </row>
    <row r="15" spans="1:15" x14ac:dyDescent="0.25">
      <c r="A15" s="4"/>
      <c r="B15" s="5"/>
      <c r="C15" s="5"/>
      <c r="D15" s="5"/>
      <c r="E15" s="5"/>
      <c r="F15" s="5"/>
      <c r="G15" s="6">
        <v>2</v>
      </c>
      <c r="H15" s="55" t="s">
        <v>21</v>
      </c>
      <c r="I15" s="32" t="s">
        <v>19</v>
      </c>
      <c r="J15" s="223">
        <v>300</v>
      </c>
      <c r="K15" s="15">
        <v>310</v>
      </c>
      <c r="L15" s="16">
        <v>102</v>
      </c>
      <c r="M15" s="19"/>
      <c r="N15" s="20"/>
      <c r="O15" s="24"/>
    </row>
    <row r="16" spans="1:15" x14ac:dyDescent="0.25">
      <c r="A16" s="4"/>
      <c r="B16" s="5"/>
      <c r="C16" s="5"/>
      <c r="D16" s="5"/>
      <c r="E16" s="5">
        <v>3</v>
      </c>
      <c r="F16" s="5">
        <v>0</v>
      </c>
      <c r="G16" s="5"/>
      <c r="H16" s="53" t="s">
        <v>22</v>
      </c>
      <c r="I16" s="32"/>
      <c r="J16" s="223"/>
      <c r="K16" s="15"/>
      <c r="L16" s="16"/>
      <c r="M16" s="19">
        <v>12567325</v>
      </c>
      <c r="N16" s="20">
        <v>7242153</v>
      </c>
      <c r="O16" s="24">
        <v>93415.66</v>
      </c>
    </row>
    <row r="17" spans="1:15" ht="15.75" x14ac:dyDescent="0.3">
      <c r="A17" s="4">
        <v>4</v>
      </c>
      <c r="B17" s="5"/>
      <c r="C17" s="5"/>
      <c r="D17" s="5"/>
      <c r="E17" s="5"/>
      <c r="F17" s="5"/>
      <c r="G17" s="5">
        <v>1</v>
      </c>
      <c r="H17" s="53" t="s">
        <v>23</v>
      </c>
      <c r="I17" s="31" t="s">
        <v>19</v>
      </c>
      <c r="J17" s="222">
        <v>24</v>
      </c>
      <c r="K17" s="13">
        <v>25</v>
      </c>
      <c r="L17" s="14">
        <v>25</v>
      </c>
      <c r="M17" s="19"/>
      <c r="N17" s="20"/>
      <c r="O17" s="24"/>
    </row>
    <row r="18" spans="1:15" x14ac:dyDescent="0.25">
      <c r="A18" s="4"/>
      <c r="B18" s="5"/>
      <c r="C18" s="5"/>
      <c r="D18" s="5"/>
      <c r="E18" s="5"/>
      <c r="F18" s="5"/>
      <c r="G18" s="6">
        <v>2</v>
      </c>
      <c r="H18" s="55" t="s">
        <v>23</v>
      </c>
      <c r="I18" s="32" t="s">
        <v>19</v>
      </c>
      <c r="J18" s="223">
        <v>24</v>
      </c>
      <c r="K18" s="15">
        <v>25</v>
      </c>
      <c r="L18" s="16">
        <v>25</v>
      </c>
      <c r="M18" s="19"/>
      <c r="N18" s="20"/>
      <c r="O18" s="24"/>
    </row>
    <row r="19" spans="1:15" x14ac:dyDescent="0.25">
      <c r="A19" s="4"/>
      <c r="B19" s="5">
        <v>99</v>
      </c>
      <c r="C19" s="5"/>
      <c r="D19" s="5"/>
      <c r="E19" s="5"/>
      <c r="F19" s="5"/>
      <c r="G19" s="5"/>
      <c r="H19" s="53" t="s">
        <v>24</v>
      </c>
      <c r="I19" s="32"/>
      <c r="J19" s="223"/>
      <c r="K19" s="15"/>
      <c r="L19" s="16"/>
      <c r="M19" s="19"/>
      <c r="N19" s="20"/>
      <c r="O19" s="24"/>
    </row>
    <row r="20" spans="1:15" x14ac:dyDescent="0.25">
      <c r="A20" s="4"/>
      <c r="B20" s="5"/>
      <c r="C20" s="5">
        <v>0</v>
      </c>
      <c r="D20" s="5"/>
      <c r="E20" s="5"/>
      <c r="F20" s="5"/>
      <c r="G20" s="5"/>
      <c r="H20" s="53" t="s">
        <v>15</v>
      </c>
      <c r="I20" s="32"/>
      <c r="J20" s="223"/>
      <c r="K20" s="15"/>
      <c r="L20" s="16"/>
      <c r="M20" s="19"/>
      <c r="N20" s="20"/>
      <c r="O20" s="24"/>
    </row>
    <row r="21" spans="1:15" x14ac:dyDescent="0.25">
      <c r="A21" s="4"/>
      <c r="B21" s="5"/>
      <c r="C21" s="5"/>
      <c r="D21" s="5">
        <v>0</v>
      </c>
      <c r="E21" s="5"/>
      <c r="F21" s="5"/>
      <c r="G21" s="5"/>
      <c r="H21" s="53" t="s">
        <v>16</v>
      </c>
      <c r="I21" s="32"/>
      <c r="J21" s="223"/>
      <c r="K21" s="15"/>
      <c r="L21" s="16"/>
      <c r="M21" s="19"/>
      <c r="N21" s="20"/>
      <c r="O21" s="24"/>
    </row>
    <row r="22" spans="1:15" x14ac:dyDescent="0.25">
      <c r="A22" s="4"/>
      <c r="B22" s="5"/>
      <c r="C22" s="5"/>
      <c r="D22" s="5"/>
      <c r="E22" s="5">
        <v>1</v>
      </c>
      <c r="F22" s="5">
        <v>0</v>
      </c>
      <c r="G22" s="5"/>
      <c r="H22" s="53" t="s">
        <v>25</v>
      </c>
      <c r="I22" s="32"/>
      <c r="J22" s="223"/>
      <c r="K22" s="15"/>
      <c r="L22" s="16"/>
      <c r="M22" s="19">
        <v>5374520</v>
      </c>
      <c r="N22" s="20">
        <v>5374520</v>
      </c>
      <c r="O22" s="24">
        <v>1520752</v>
      </c>
    </row>
    <row r="23" spans="1:15" ht="30" x14ac:dyDescent="0.3">
      <c r="A23" s="4">
        <v>4</v>
      </c>
      <c r="B23" s="5"/>
      <c r="C23" s="5"/>
      <c r="D23" s="5"/>
      <c r="E23" s="5"/>
      <c r="F23" s="5"/>
      <c r="G23" s="5">
        <v>1</v>
      </c>
      <c r="H23" s="53" t="s">
        <v>26</v>
      </c>
      <c r="I23" s="31" t="s">
        <v>27</v>
      </c>
      <c r="J23" s="222">
        <v>13</v>
      </c>
      <c r="K23" s="13">
        <v>13</v>
      </c>
      <c r="L23" s="14">
        <v>2</v>
      </c>
      <c r="M23" s="19"/>
      <c r="N23" s="20"/>
      <c r="O23" s="24"/>
    </row>
    <row r="24" spans="1:15" ht="27" x14ac:dyDescent="0.25">
      <c r="A24" s="4"/>
      <c r="B24" s="5"/>
      <c r="C24" s="5"/>
      <c r="D24" s="5"/>
      <c r="E24" s="5"/>
      <c r="F24" s="5"/>
      <c r="G24" s="6">
        <v>2</v>
      </c>
      <c r="H24" s="55" t="s">
        <v>26</v>
      </c>
      <c r="I24" s="32" t="s">
        <v>27</v>
      </c>
      <c r="J24" s="223">
        <v>13</v>
      </c>
      <c r="K24" s="15">
        <v>13</v>
      </c>
      <c r="L24" s="16">
        <v>2</v>
      </c>
      <c r="M24" s="19"/>
      <c r="N24" s="20"/>
      <c r="O24" s="24"/>
    </row>
    <row r="25" spans="1:15" ht="30" x14ac:dyDescent="0.25">
      <c r="A25" s="4"/>
      <c r="B25" s="5"/>
      <c r="C25" s="5"/>
      <c r="D25" s="5"/>
      <c r="E25" s="5">
        <v>2</v>
      </c>
      <c r="F25" s="5">
        <v>0</v>
      </c>
      <c r="G25" s="5"/>
      <c r="H25" s="53" t="s">
        <v>28</v>
      </c>
      <c r="I25" s="32"/>
      <c r="J25" s="223"/>
      <c r="K25" s="15"/>
      <c r="L25" s="16"/>
      <c r="M25" s="19">
        <v>55159</v>
      </c>
      <c r="N25" s="20">
        <v>2559102</v>
      </c>
      <c r="O25" s="24">
        <v>0</v>
      </c>
    </row>
    <row r="26" spans="1:15" ht="30" x14ac:dyDescent="0.3">
      <c r="A26" s="4">
        <v>4</v>
      </c>
      <c r="B26" s="5"/>
      <c r="C26" s="5"/>
      <c r="D26" s="5"/>
      <c r="E26" s="5"/>
      <c r="F26" s="5"/>
      <c r="G26" s="5">
        <v>1</v>
      </c>
      <c r="H26" s="53" t="s">
        <v>29</v>
      </c>
      <c r="I26" s="31" t="s">
        <v>27</v>
      </c>
      <c r="J26" s="222">
        <v>1</v>
      </c>
      <c r="K26" s="13">
        <v>1</v>
      </c>
      <c r="L26" s="14">
        <v>0</v>
      </c>
      <c r="M26" s="19"/>
      <c r="N26" s="20"/>
      <c r="O26" s="24"/>
    </row>
    <row r="27" spans="1:15" ht="27" x14ac:dyDescent="0.25">
      <c r="A27" s="4"/>
      <c r="B27" s="5"/>
      <c r="C27" s="5"/>
      <c r="D27" s="5"/>
      <c r="E27" s="5"/>
      <c r="F27" s="5"/>
      <c r="G27" s="6">
        <v>2</v>
      </c>
      <c r="H27" s="55" t="s">
        <v>29</v>
      </c>
      <c r="I27" s="32" t="s">
        <v>27</v>
      </c>
      <c r="J27" s="223">
        <v>1</v>
      </c>
      <c r="K27" s="15">
        <v>1</v>
      </c>
      <c r="L27" s="16">
        <v>0</v>
      </c>
      <c r="M27" s="19"/>
      <c r="N27" s="20"/>
      <c r="O27" s="24"/>
    </row>
    <row r="28" spans="1:15" ht="30" x14ac:dyDescent="0.25">
      <c r="A28" s="4"/>
      <c r="B28" s="5"/>
      <c r="C28" s="5"/>
      <c r="D28" s="5"/>
      <c r="E28" s="5">
        <v>3</v>
      </c>
      <c r="F28" s="5">
        <v>0</v>
      </c>
      <c r="G28" s="5"/>
      <c r="H28" s="53" t="s">
        <v>30</v>
      </c>
      <c r="I28" s="32"/>
      <c r="J28" s="223"/>
      <c r="K28" s="15"/>
      <c r="L28" s="16"/>
      <c r="M28" s="19">
        <v>280000</v>
      </c>
      <c r="N28" s="20">
        <v>397000</v>
      </c>
      <c r="O28" s="24">
        <v>0</v>
      </c>
    </row>
    <row r="29" spans="1:15" ht="30" x14ac:dyDescent="0.3">
      <c r="A29" s="4">
        <v>4</v>
      </c>
      <c r="B29" s="5"/>
      <c r="C29" s="5"/>
      <c r="D29" s="5"/>
      <c r="E29" s="5"/>
      <c r="F29" s="5"/>
      <c r="G29" s="5">
        <v>1</v>
      </c>
      <c r="H29" s="53" t="s">
        <v>31</v>
      </c>
      <c r="I29" s="31" t="s">
        <v>27</v>
      </c>
      <c r="J29" s="222">
        <v>1</v>
      </c>
      <c r="K29" s="13">
        <v>1</v>
      </c>
      <c r="L29" s="14">
        <v>0</v>
      </c>
      <c r="M29" s="19"/>
      <c r="N29" s="20"/>
      <c r="O29" s="24"/>
    </row>
    <row r="30" spans="1:15" ht="27.75" thickBot="1" x14ac:dyDescent="0.3">
      <c r="A30" s="7"/>
      <c r="B30" s="8"/>
      <c r="C30" s="8"/>
      <c r="D30" s="8"/>
      <c r="E30" s="8"/>
      <c r="F30" s="8"/>
      <c r="G30" s="9">
        <v>2</v>
      </c>
      <c r="H30" s="56" t="s">
        <v>32</v>
      </c>
      <c r="I30" s="33" t="s">
        <v>27</v>
      </c>
      <c r="J30" s="224">
        <v>1</v>
      </c>
      <c r="K30" s="17">
        <v>1</v>
      </c>
      <c r="L30" s="18">
        <v>0</v>
      </c>
      <c r="M30" s="25"/>
      <c r="N30" s="26"/>
      <c r="O30" s="27"/>
    </row>
    <row r="32" spans="1:15" ht="60" x14ac:dyDescent="0.25">
      <c r="H32" s="52" t="s">
        <v>36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57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79998168889431442"/>
  </sheetPr>
  <dimension ref="A1:AM55"/>
  <sheetViews>
    <sheetView view="pageBreakPreview" zoomScaleNormal="85" zoomScaleSheetLayoutView="100" workbookViewId="0">
      <selection activeCell="J5" sqref="J5:O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3" width="17.5703125" bestFit="1" customWidth="1"/>
    <col min="14" max="14" width="18" bestFit="1" customWidth="1"/>
    <col min="15" max="15" width="16.5703125" bestFit="1" customWidth="1"/>
  </cols>
  <sheetData>
    <row r="1" spans="1:15" ht="15" customHeight="1" x14ac:dyDescent="0.25">
      <c r="A1" s="51" t="s">
        <v>33</v>
      </c>
    </row>
    <row r="2" spans="1:15" ht="15" customHeight="1" x14ac:dyDescent="0.25">
      <c r="A2" s="51" t="s">
        <v>34</v>
      </c>
    </row>
    <row r="3" spans="1:15" ht="15" customHeight="1" x14ac:dyDescent="0.25">
      <c r="A3" s="51" t="s">
        <v>210</v>
      </c>
    </row>
    <row r="4" spans="1:15" ht="15" customHeight="1" thickBot="1" x14ac:dyDescent="0.3"/>
    <row r="5" spans="1:15" s="132" customFormat="1" x14ac:dyDescent="0.25">
      <c r="A5" s="193" t="s">
        <v>131</v>
      </c>
      <c r="B5" s="194"/>
      <c r="C5" s="194"/>
      <c r="D5" s="194"/>
      <c r="E5" s="194"/>
      <c r="F5" s="194"/>
      <c r="G5" s="194"/>
      <c r="H5" s="194"/>
      <c r="I5" s="195"/>
      <c r="J5" s="196" t="s">
        <v>35</v>
      </c>
      <c r="K5" s="198"/>
      <c r="L5" s="199"/>
      <c r="M5" s="196" t="s">
        <v>1</v>
      </c>
      <c r="N5" s="198"/>
      <c r="O5" s="199"/>
    </row>
    <row r="6" spans="1:15" s="138" customFormat="1" ht="36.75" thickBot="1" x14ac:dyDescent="0.3">
      <c r="A6" s="42" t="s">
        <v>2</v>
      </c>
      <c r="B6" s="43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8</v>
      </c>
      <c r="H6" s="97" t="s">
        <v>9</v>
      </c>
      <c r="I6" s="45" t="s">
        <v>10</v>
      </c>
      <c r="J6" s="50" t="s">
        <v>11</v>
      </c>
      <c r="K6" s="46" t="s">
        <v>12</v>
      </c>
      <c r="L6" s="48" t="s">
        <v>13</v>
      </c>
      <c r="M6" s="50" t="s">
        <v>11</v>
      </c>
      <c r="N6" s="46" t="s">
        <v>12</v>
      </c>
      <c r="O6" s="48" t="s">
        <v>13</v>
      </c>
    </row>
    <row r="7" spans="1:15" s="132" customFormat="1" x14ac:dyDescent="0.25">
      <c r="A7" s="34"/>
      <c r="B7" s="35">
        <v>17</v>
      </c>
      <c r="C7" s="35"/>
      <c r="D7" s="35"/>
      <c r="E7" s="35"/>
      <c r="F7" s="35"/>
      <c r="G7" s="35"/>
      <c r="H7" s="95" t="s">
        <v>132</v>
      </c>
      <c r="I7" s="141"/>
      <c r="J7" s="57"/>
      <c r="K7" s="40"/>
      <c r="L7" s="41"/>
      <c r="M7" s="57"/>
      <c r="N7" s="40"/>
      <c r="O7" s="41"/>
    </row>
    <row r="8" spans="1:15" s="132" customFormat="1" x14ac:dyDescent="0.25">
      <c r="A8" s="4"/>
      <c r="B8" s="5"/>
      <c r="C8" s="71">
        <v>0</v>
      </c>
      <c r="D8" s="5"/>
      <c r="E8" s="5"/>
      <c r="F8" s="5"/>
      <c r="G8" s="5"/>
      <c r="H8" s="73" t="s">
        <v>15</v>
      </c>
      <c r="I8" s="104"/>
      <c r="J8" s="58"/>
      <c r="K8" s="23"/>
      <c r="L8" s="29"/>
      <c r="M8" s="58"/>
      <c r="N8" s="23"/>
      <c r="O8" s="29"/>
    </row>
    <row r="9" spans="1:15" s="132" customFormat="1" x14ac:dyDescent="0.25">
      <c r="A9" s="4"/>
      <c r="B9" s="5"/>
      <c r="C9" s="5"/>
      <c r="D9" s="5">
        <v>0</v>
      </c>
      <c r="E9" s="5"/>
      <c r="F9" s="5"/>
      <c r="G9" s="5"/>
      <c r="H9" s="73" t="s">
        <v>16</v>
      </c>
      <c r="I9" s="104"/>
      <c r="J9" s="58"/>
      <c r="K9" s="23"/>
      <c r="L9" s="29"/>
      <c r="M9" s="58"/>
      <c r="N9" s="23"/>
      <c r="O9" s="29"/>
    </row>
    <row r="10" spans="1:15" s="132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73" t="s">
        <v>39</v>
      </c>
      <c r="I10" s="104"/>
      <c r="J10" s="58"/>
      <c r="K10" s="23"/>
      <c r="L10" s="29"/>
      <c r="M10" s="19">
        <v>11262410</v>
      </c>
      <c r="N10" s="20">
        <v>11969561</v>
      </c>
      <c r="O10" s="21">
        <v>1586950.3</v>
      </c>
    </row>
    <row r="11" spans="1:15" s="132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73" t="s">
        <v>40</v>
      </c>
      <c r="I11" s="61" t="s">
        <v>19</v>
      </c>
      <c r="J11" s="19">
        <f t="shared" ref="J11" si="0">J12</f>
        <v>598</v>
      </c>
      <c r="K11" s="20">
        <v>741</v>
      </c>
      <c r="L11" s="21">
        <v>225</v>
      </c>
      <c r="M11" s="19"/>
      <c r="N11" s="20"/>
      <c r="O11" s="21"/>
    </row>
    <row r="12" spans="1:15" s="132" customFormat="1" x14ac:dyDescent="0.25">
      <c r="A12" s="4"/>
      <c r="B12" s="5"/>
      <c r="C12" s="5"/>
      <c r="D12" s="5"/>
      <c r="E12" s="5"/>
      <c r="F12" s="5"/>
      <c r="G12" s="6">
        <v>2</v>
      </c>
      <c r="H12" s="131" t="s">
        <v>40</v>
      </c>
      <c r="I12" s="104" t="s">
        <v>19</v>
      </c>
      <c r="J12" s="58">
        <v>598</v>
      </c>
      <c r="K12" s="23">
        <v>741</v>
      </c>
      <c r="L12" s="29">
        <v>225</v>
      </c>
      <c r="M12" s="19"/>
      <c r="N12" s="20"/>
      <c r="O12" s="21"/>
    </row>
    <row r="13" spans="1:15" s="132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73" t="s">
        <v>133</v>
      </c>
      <c r="I13" s="104"/>
      <c r="J13" s="58"/>
      <c r="K13" s="23"/>
      <c r="L13" s="29"/>
      <c r="M13" s="19">
        <v>13055243</v>
      </c>
      <c r="N13" s="20">
        <v>12348092</v>
      </c>
      <c r="O13" s="21">
        <v>1893338.49</v>
      </c>
    </row>
    <row r="14" spans="1:15" s="132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73" t="s">
        <v>134</v>
      </c>
      <c r="I14" s="61" t="s">
        <v>75</v>
      </c>
      <c r="J14" s="19">
        <f t="shared" ref="J14" si="1">J15</f>
        <v>241092</v>
      </c>
      <c r="K14" s="20">
        <v>393583</v>
      </c>
      <c r="L14" s="21">
        <v>59872</v>
      </c>
      <c r="M14" s="19"/>
      <c r="N14" s="20"/>
      <c r="O14" s="21"/>
    </row>
    <row r="15" spans="1:15" s="132" customFormat="1" ht="27" x14ac:dyDescent="0.25">
      <c r="A15" s="4"/>
      <c r="B15" s="5"/>
      <c r="C15" s="5"/>
      <c r="D15" s="5"/>
      <c r="E15" s="5"/>
      <c r="F15" s="5"/>
      <c r="G15" s="6">
        <v>2</v>
      </c>
      <c r="H15" s="131" t="s">
        <v>135</v>
      </c>
      <c r="I15" s="104" t="s">
        <v>75</v>
      </c>
      <c r="J15" s="58">
        <v>241092</v>
      </c>
      <c r="K15" s="23">
        <v>393583</v>
      </c>
      <c r="L15" s="29">
        <v>59872</v>
      </c>
      <c r="M15" s="58"/>
      <c r="N15" s="23"/>
      <c r="O15" s="29"/>
    </row>
    <row r="16" spans="1:15" s="132" customFormat="1" ht="30" x14ac:dyDescent="0.25">
      <c r="A16" s="85"/>
      <c r="B16" s="69">
        <v>99</v>
      </c>
      <c r="C16" s="69"/>
      <c r="D16" s="69"/>
      <c r="E16" s="69"/>
      <c r="F16" s="69"/>
      <c r="G16" s="69"/>
      <c r="H16" s="77" t="s">
        <v>86</v>
      </c>
      <c r="I16" s="84"/>
      <c r="J16" s="58"/>
      <c r="K16" s="23"/>
      <c r="L16" s="116"/>
      <c r="M16" s="112"/>
      <c r="N16" s="113"/>
      <c r="O16" s="116"/>
    </row>
    <row r="17" spans="1:15" s="132" customFormat="1" x14ac:dyDescent="0.25">
      <c r="A17" s="85"/>
      <c r="B17" s="69"/>
      <c r="C17" s="69">
        <v>0</v>
      </c>
      <c r="D17" s="69"/>
      <c r="E17" s="69"/>
      <c r="F17" s="69"/>
      <c r="G17" s="69"/>
      <c r="H17" s="77" t="s">
        <v>15</v>
      </c>
      <c r="I17" s="84"/>
      <c r="J17" s="58"/>
      <c r="K17" s="23"/>
      <c r="L17" s="116"/>
      <c r="M17" s="112"/>
      <c r="N17" s="113"/>
      <c r="O17" s="116"/>
    </row>
    <row r="18" spans="1:15" s="132" customFormat="1" x14ac:dyDescent="0.25">
      <c r="A18" s="85"/>
      <c r="B18" s="69"/>
      <c r="C18" s="69"/>
      <c r="D18" s="69">
        <v>0</v>
      </c>
      <c r="E18" s="69"/>
      <c r="F18" s="69"/>
      <c r="G18" s="69"/>
      <c r="H18" s="77" t="s">
        <v>16</v>
      </c>
      <c r="I18" s="84"/>
      <c r="J18" s="58"/>
      <c r="K18" s="23"/>
      <c r="L18" s="116"/>
      <c r="M18" s="112"/>
      <c r="N18" s="113"/>
      <c r="O18" s="116"/>
    </row>
    <row r="19" spans="1:15" s="132" customFormat="1" ht="30" x14ac:dyDescent="0.25">
      <c r="A19" s="85"/>
      <c r="B19" s="69"/>
      <c r="C19" s="69"/>
      <c r="D19" s="69"/>
      <c r="E19" s="69">
        <v>2</v>
      </c>
      <c r="F19" s="69">
        <v>0</v>
      </c>
      <c r="G19" s="69"/>
      <c r="H19" s="77" t="s">
        <v>28</v>
      </c>
      <c r="I19" s="84"/>
      <c r="J19" s="58"/>
      <c r="K19" s="23"/>
      <c r="L19" s="116"/>
      <c r="M19" s="111">
        <v>623180</v>
      </c>
      <c r="N19" s="22">
        <v>623180</v>
      </c>
      <c r="O19" s="21">
        <v>0</v>
      </c>
    </row>
    <row r="20" spans="1:15" s="132" customFormat="1" ht="30" x14ac:dyDescent="0.25">
      <c r="A20" s="85"/>
      <c r="B20" s="69"/>
      <c r="C20" s="69"/>
      <c r="D20" s="69"/>
      <c r="E20" s="69"/>
      <c r="F20" s="69"/>
      <c r="G20" s="69"/>
      <c r="H20" s="77" t="s">
        <v>29</v>
      </c>
      <c r="I20" s="86" t="s">
        <v>27</v>
      </c>
      <c r="J20" s="19">
        <f t="shared" ref="J20" si="2">J21</f>
        <v>3</v>
      </c>
      <c r="K20" s="20">
        <v>3</v>
      </c>
      <c r="L20" s="21">
        <v>0</v>
      </c>
      <c r="M20" s="58"/>
      <c r="N20" s="113"/>
      <c r="O20" s="116"/>
    </row>
    <row r="21" spans="1:15" s="132" customFormat="1" ht="27.75" thickBot="1" x14ac:dyDescent="0.3">
      <c r="A21" s="87"/>
      <c r="B21" s="148"/>
      <c r="C21" s="148"/>
      <c r="D21" s="148"/>
      <c r="E21" s="148"/>
      <c r="F21" s="148"/>
      <c r="G21" s="148"/>
      <c r="H21" s="89" t="s">
        <v>29</v>
      </c>
      <c r="I21" s="90" t="s">
        <v>27</v>
      </c>
      <c r="J21" s="59">
        <v>3</v>
      </c>
      <c r="K21" s="28">
        <v>3</v>
      </c>
      <c r="L21" s="30">
        <v>0</v>
      </c>
      <c r="M21" s="59"/>
      <c r="N21" s="118"/>
      <c r="O21" s="119"/>
    </row>
    <row r="22" spans="1:15" s="132" customFormat="1" ht="13.5" x14ac:dyDescent="0.25"/>
    <row r="23" spans="1:15" s="132" customFormat="1" ht="13.5" x14ac:dyDescent="0.25"/>
    <row r="24" spans="1:15" s="132" customFormat="1" ht="13.5" x14ac:dyDescent="0.25">
      <c r="H24" s="189" t="s">
        <v>196</v>
      </c>
    </row>
    <row r="25" spans="1:15" s="132" customFormat="1" ht="13.5" x14ac:dyDescent="0.25">
      <c r="H25" s="189" t="s">
        <v>199</v>
      </c>
    </row>
    <row r="26" spans="1:15" s="132" customFormat="1" ht="13.5" x14ac:dyDescent="0.25"/>
    <row r="27" spans="1:15" s="132" customFormat="1" ht="13.5" x14ac:dyDescent="0.25"/>
    <row r="28" spans="1:15" s="132" customFormat="1" ht="13.5" x14ac:dyDescent="0.25"/>
    <row r="29" spans="1:15" s="132" customFormat="1" ht="13.5" x14ac:dyDescent="0.25"/>
    <row r="30" spans="1:15" s="132" customFormat="1" ht="13.5" x14ac:dyDescent="0.25"/>
    <row r="31" spans="1:15" s="132" customFormat="1" ht="13.5" x14ac:dyDescent="0.25"/>
    <row r="32" spans="1:15" s="132" customFormat="1" ht="13.5" x14ac:dyDescent="0.25"/>
    <row r="33" s="132" customFormat="1" ht="13.5" x14ac:dyDescent="0.25"/>
    <row r="34" s="132" customFormat="1" ht="13.5" x14ac:dyDescent="0.25"/>
    <row r="35" s="132" customFormat="1" ht="13.5" x14ac:dyDescent="0.25"/>
    <row r="36" s="132" customFormat="1" ht="13.5" x14ac:dyDescent="0.25"/>
    <row r="37" s="132" customFormat="1" ht="13.5" x14ac:dyDescent="0.25"/>
    <row r="38" s="132" customFormat="1" ht="13.5" x14ac:dyDescent="0.25"/>
    <row r="39" s="132" customFormat="1" ht="13.5" x14ac:dyDescent="0.25"/>
    <row r="40" s="132" customFormat="1" ht="13.5" x14ac:dyDescent="0.25"/>
    <row r="41" s="132" customFormat="1" ht="13.5" x14ac:dyDescent="0.25"/>
    <row r="42" s="132" customFormat="1" ht="13.5" x14ac:dyDescent="0.25"/>
    <row r="43" s="132" customFormat="1" ht="13.5" x14ac:dyDescent="0.25"/>
    <row r="44" s="132" customFormat="1" ht="13.5" x14ac:dyDescent="0.25"/>
    <row r="45" s="132" customFormat="1" ht="13.5" x14ac:dyDescent="0.25"/>
    <row r="46" s="132" customFormat="1" ht="13.5" x14ac:dyDescent="0.25"/>
    <row r="47" s="132" customFormat="1" ht="13.5" x14ac:dyDescent="0.25"/>
    <row r="48" s="132" customFormat="1" ht="13.5" x14ac:dyDescent="0.25"/>
    <row r="49" s="132" customFormat="1" ht="13.5" x14ac:dyDescent="0.25"/>
    <row r="50" s="132" customFormat="1" ht="13.5" x14ac:dyDescent="0.25"/>
    <row r="51" s="132" customFormat="1" ht="13.5" x14ac:dyDescent="0.25"/>
    <row r="52" s="132" customFormat="1" ht="13.5" x14ac:dyDescent="0.25"/>
    <row r="53" s="132" customFormat="1" ht="13.5" x14ac:dyDescent="0.25"/>
    <row r="54" s="132" customFormat="1" ht="13.5" x14ac:dyDescent="0.25"/>
    <row r="55" s="132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53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79998168889431442"/>
  </sheetPr>
  <dimension ref="A1:AA34"/>
  <sheetViews>
    <sheetView view="pageBreakPreview" zoomScaleNormal="85" zoomScaleSheetLayoutView="100" workbookViewId="0">
      <selection activeCell="J5" sqref="J5:O5"/>
    </sheetView>
  </sheetViews>
  <sheetFormatPr baseColWidth="10" defaultRowHeight="15" x14ac:dyDescent="0.25"/>
  <cols>
    <col min="1" max="7" width="3.7109375" customWidth="1"/>
    <col min="8" max="8" width="48.7109375" customWidth="1"/>
    <col min="9" max="9" width="11.7109375" customWidth="1"/>
    <col min="10" max="11" width="10.7109375" customWidth="1"/>
    <col min="12" max="12" width="13.7109375" customWidth="1"/>
    <col min="13" max="14" width="16.28515625" bestFit="1" customWidth="1"/>
    <col min="15" max="15" width="16.140625" bestFit="1" customWidth="1"/>
  </cols>
  <sheetData>
    <row r="1" spans="1:15" ht="15" customHeight="1" x14ac:dyDescent="0.25">
      <c r="A1" s="51" t="s">
        <v>33</v>
      </c>
    </row>
    <row r="2" spans="1:15" ht="15" customHeight="1" x14ac:dyDescent="0.25">
      <c r="A2" s="51" t="s">
        <v>34</v>
      </c>
    </row>
    <row r="3" spans="1:15" ht="15" customHeight="1" x14ac:dyDescent="0.25">
      <c r="A3" s="51" t="s">
        <v>209</v>
      </c>
    </row>
    <row r="4" spans="1:15" ht="15" customHeight="1" thickBot="1" x14ac:dyDescent="0.3"/>
    <row r="5" spans="1:15" x14ac:dyDescent="0.25">
      <c r="A5" s="196" t="s">
        <v>136</v>
      </c>
      <c r="B5" s="198"/>
      <c r="C5" s="198"/>
      <c r="D5" s="198"/>
      <c r="E5" s="198"/>
      <c r="F5" s="198"/>
      <c r="G5" s="198"/>
      <c r="H5" s="198"/>
      <c r="I5" s="199"/>
      <c r="J5" s="196" t="s">
        <v>35</v>
      </c>
      <c r="K5" s="198"/>
      <c r="L5" s="200"/>
      <c r="M5" s="196" t="s">
        <v>1</v>
      </c>
      <c r="N5" s="198"/>
      <c r="O5" s="199"/>
    </row>
    <row r="6" spans="1:15" s="10" customFormat="1" ht="34.5" thickBot="1" x14ac:dyDescent="0.25">
      <c r="A6" s="152" t="s">
        <v>2</v>
      </c>
      <c r="B6" s="153" t="s">
        <v>3</v>
      </c>
      <c r="C6" s="153" t="s">
        <v>4</v>
      </c>
      <c r="D6" s="153" t="s">
        <v>5</v>
      </c>
      <c r="E6" s="153" t="s">
        <v>6</v>
      </c>
      <c r="F6" s="153" t="s">
        <v>7</v>
      </c>
      <c r="G6" s="153" t="s">
        <v>8</v>
      </c>
      <c r="H6" s="97" t="s">
        <v>9</v>
      </c>
      <c r="I6" s="45" t="s">
        <v>10</v>
      </c>
      <c r="J6" s="46" t="s">
        <v>11</v>
      </c>
      <c r="K6" s="47" t="s">
        <v>12</v>
      </c>
      <c r="L6" s="49" t="s">
        <v>13</v>
      </c>
      <c r="M6" s="50" t="s">
        <v>11</v>
      </c>
      <c r="N6" s="46" t="s">
        <v>12</v>
      </c>
      <c r="O6" s="48" t="s">
        <v>13</v>
      </c>
    </row>
    <row r="7" spans="1:15" x14ac:dyDescent="0.25">
      <c r="A7" s="34"/>
      <c r="B7" s="35">
        <v>22</v>
      </c>
      <c r="C7" s="35"/>
      <c r="D7" s="35"/>
      <c r="E7" s="133"/>
      <c r="F7" s="133"/>
      <c r="G7" s="133"/>
      <c r="H7" s="95" t="s">
        <v>137</v>
      </c>
      <c r="I7" s="141"/>
      <c r="J7" s="151"/>
      <c r="K7" s="40"/>
      <c r="L7" s="234"/>
      <c r="M7" s="37"/>
      <c r="N7" s="40"/>
      <c r="O7" s="41"/>
    </row>
    <row r="8" spans="1:15" x14ac:dyDescent="0.25">
      <c r="A8" s="4"/>
      <c r="B8" s="5"/>
      <c r="C8" s="71">
        <v>0</v>
      </c>
      <c r="D8" s="5"/>
      <c r="E8" s="6"/>
      <c r="F8" s="6"/>
      <c r="G8" s="6"/>
      <c r="H8" s="73" t="s">
        <v>15</v>
      </c>
      <c r="I8" s="104"/>
      <c r="J8" s="150"/>
      <c r="K8" s="23"/>
      <c r="L8" s="235"/>
      <c r="M8" s="19"/>
      <c r="N8" s="23"/>
      <c r="O8" s="29"/>
    </row>
    <row r="9" spans="1:15" x14ac:dyDescent="0.25">
      <c r="A9" s="4"/>
      <c r="B9" s="5"/>
      <c r="C9" s="5"/>
      <c r="D9" s="5">
        <v>0</v>
      </c>
      <c r="E9" s="6"/>
      <c r="F9" s="6"/>
      <c r="G9" s="6"/>
      <c r="H9" s="73" t="s">
        <v>16</v>
      </c>
      <c r="I9" s="104"/>
      <c r="J9" s="23"/>
      <c r="K9" s="23"/>
      <c r="L9" s="235"/>
      <c r="M9" s="58"/>
      <c r="N9" s="23"/>
      <c r="O9" s="29"/>
    </row>
    <row r="10" spans="1:15" x14ac:dyDescent="0.25">
      <c r="A10" s="4"/>
      <c r="B10" s="5"/>
      <c r="C10" s="5"/>
      <c r="D10" s="5"/>
      <c r="E10" s="5">
        <v>1</v>
      </c>
      <c r="F10" s="5">
        <v>0</v>
      </c>
      <c r="G10" s="5"/>
      <c r="H10" s="73" t="s">
        <v>39</v>
      </c>
      <c r="I10" s="104"/>
      <c r="J10" s="23"/>
      <c r="K10" s="23"/>
      <c r="L10" s="235"/>
      <c r="M10" s="19">
        <v>10725511</v>
      </c>
      <c r="N10" s="20">
        <v>10725511</v>
      </c>
      <c r="O10" s="21">
        <v>1725609.43</v>
      </c>
    </row>
    <row r="11" spans="1:15" x14ac:dyDescent="0.25">
      <c r="A11" s="4">
        <v>4</v>
      </c>
      <c r="B11" s="5"/>
      <c r="C11" s="5"/>
      <c r="D11" s="5"/>
      <c r="E11" s="6"/>
      <c r="F11" s="6"/>
      <c r="G11" s="5">
        <v>1</v>
      </c>
      <c r="H11" s="73" t="s">
        <v>40</v>
      </c>
      <c r="I11" s="61" t="s">
        <v>19</v>
      </c>
      <c r="J11" s="20">
        <f t="shared" ref="J11" si="0">J12</f>
        <v>144</v>
      </c>
      <c r="K11" s="20">
        <v>144</v>
      </c>
      <c r="L11" s="64">
        <v>48</v>
      </c>
      <c r="M11" s="19"/>
      <c r="N11" s="20"/>
      <c r="O11" s="21"/>
    </row>
    <row r="12" spans="1:15" x14ac:dyDescent="0.25">
      <c r="A12" s="4"/>
      <c r="B12" s="5"/>
      <c r="C12" s="5"/>
      <c r="D12" s="5"/>
      <c r="E12" s="6"/>
      <c r="F12" s="6"/>
      <c r="G12" s="6">
        <v>2</v>
      </c>
      <c r="H12" s="131" t="s">
        <v>40</v>
      </c>
      <c r="I12" s="104" t="s">
        <v>19</v>
      </c>
      <c r="J12" s="23">
        <v>144</v>
      </c>
      <c r="K12" s="23">
        <v>144</v>
      </c>
      <c r="L12" s="235">
        <v>48</v>
      </c>
      <c r="M12" s="19"/>
      <c r="N12" s="20"/>
      <c r="O12" s="21"/>
    </row>
    <row r="13" spans="1:15" x14ac:dyDescent="0.25">
      <c r="A13" s="4"/>
      <c r="B13" s="5"/>
      <c r="C13" s="5"/>
      <c r="D13" s="5"/>
      <c r="E13" s="5">
        <v>2</v>
      </c>
      <c r="F13" s="5">
        <v>0</v>
      </c>
      <c r="G13" s="5"/>
      <c r="H13" s="73" t="s">
        <v>138</v>
      </c>
      <c r="I13" s="104"/>
      <c r="J13" s="23"/>
      <c r="K13" s="23"/>
      <c r="L13" s="235"/>
      <c r="M13" s="19">
        <v>1950925</v>
      </c>
      <c r="N13" s="20">
        <v>1950925</v>
      </c>
      <c r="O13" s="21">
        <v>236883.11</v>
      </c>
    </row>
    <row r="14" spans="1:15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73" t="s">
        <v>139</v>
      </c>
      <c r="I14" s="61" t="s">
        <v>44</v>
      </c>
      <c r="J14" s="20">
        <f t="shared" ref="J14" si="1">+J15+J16+J17</f>
        <v>23</v>
      </c>
      <c r="K14" s="20">
        <v>23</v>
      </c>
      <c r="L14" s="64">
        <v>0</v>
      </c>
      <c r="M14" s="19"/>
      <c r="N14" s="20"/>
      <c r="O14" s="21"/>
    </row>
    <row r="15" spans="1:15" ht="27" x14ac:dyDescent="0.25">
      <c r="A15" s="4"/>
      <c r="B15" s="5"/>
      <c r="C15" s="5"/>
      <c r="D15" s="5"/>
      <c r="E15" s="6"/>
      <c r="F15" s="6"/>
      <c r="G15" s="6">
        <v>2</v>
      </c>
      <c r="H15" s="131" t="s">
        <v>140</v>
      </c>
      <c r="I15" s="104" t="s">
        <v>44</v>
      </c>
      <c r="J15" s="23">
        <v>15</v>
      </c>
      <c r="K15" s="23">
        <v>15</v>
      </c>
      <c r="L15" s="235">
        <v>0</v>
      </c>
      <c r="M15" s="19"/>
      <c r="N15" s="20"/>
      <c r="O15" s="21"/>
    </row>
    <row r="16" spans="1:15" x14ac:dyDescent="0.25">
      <c r="A16" s="4"/>
      <c r="B16" s="5"/>
      <c r="C16" s="5"/>
      <c r="D16" s="5"/>
      <c r="E16" s="6"/>
      <c r="F16" s="6"/>
      <c r="G16" s="6">
        <v>3</v>
      </c>
      <c r="H16" s="131" t="s">
        <v>141</v>
      </c>
      <c r="I16" s="104" t="s">
        <v>44</v>
      </c>
      <c r="J16" s="23">
        <v>4</v>
      </c>
      <c r="K16" s="23">
        <v>4</v>
      </c>
      <c r="L16" s="235">
        <v>0</v>
      </c>
      <c r="M16" s="19"/>
      <c r="N16" s="20"/>
      <c r="O16" s="21"/>
    </row>
    <row r="17" spans="1:15" x14ac:dyDescent="0.25">
      <c r="A17" s="4"/>
      <c r="B17" s="5"/>
      <c r="C17" s="5"/>
      <c r="D17" s="5"/>
      <c r="E17" s="6"/>
      <c r="F17" s="6"/>
      <c r="G17" s="6">
        <v>4</v>
      </c>
      <c r="H17" s="131" t="s">
        <v>142</v>
      </c>
      <c r="I17" s="104" t="s">
        <v>44</v>
      </c>
      <c r="J17" s="23">
        <v>4</v>
      </c>
      <c r="K17" s="23">
        <v>4</v>
      </c>
      <c r="L17" s="235">
        <v>0</v>
      </c>
      <c r="M17" s="19"/>
      <c r="N17" s="20"/>
      <c r="O17" s="21"/>
    </row>
    <row r="18" spans="1:15" x14ac:dyDescent="0.25">
      <c r="A18" s="4"/>
      <c r="B18" s="5"/>
      <c r="C18" s="5"/>
      <c r="D18" s="5"/>
      <c r="E18" s="6"/>
      <c r="F18" s="6"/>
      <c r="G18" s="6">
        <v>5</v>
      </c>
      <c r="H18" s="131" t="s">
        <v>143</v>
      </c>
      <c r="I18" s="104" t="s">
        <v>19</v>
      </c>
      <c r="J18" s="23">
        <v>175</v>
      </c>
      <c r="K18" s="23">
        <v>175</v>
      </c>
      <c r="L18" s="235">
        <v>10</v>
      </c>
      <c r="M18" s="19"/>
      <c r="N18" s="20"/>
      <c r="O18" s="21"/>
    </row>
    <row r="19" spans="1:15" x14ac:dyDescent="0.25">
      <c r="A19" s="4"/>
      <c r="B19" s="6"/>
      <c r="C19" s="6"/>
      <c r="D19" s="6"/>
      <c r="E19" s="5">
        <v>3</v>
      </c>
      <c r="F19" s="5">
        <v>0</v>
      </c>
      <c r="G19" s="5"/>
      <c r="H19" s="73" t="s">
        <v>144</v>
      </c>
      <c r="I19" s="104"/>
      <c r="J19" s="23"/>
      <c r="K19" s="23"/>
      <c r="L19" s="235"/>
      <c r="M19" s="19">
        <v>1928564</v>
      </c>
      <c r="N19" s="20">
        <v>1928564</v>
      </c>
      <c r="O19" s="21">
        <v>325560.95999999996</v>
      </c>
    </row>
    <row r="20" spans="1:15" x14ac:dyDescent="0.25">
      <c r="A20" s="4">
        <v>4</v>
      </c>
      <c r="B20" s="6"/>
      <c r="C20" s="6"/>
      <c r="D20" s="6"/>
      <c r="E20" s="6"/>
      <c r="F20" s="6"/>
      <c r="G20" s="5">
        <v>1</v>
      </c>
      <c r="H20" s="73" t="s">
        <v>145</v>
      </c>
      <c r="I20" s="61" t="s">
        <v>44</v>
      </c>
      <c r="J20" s="20">
        <f t="shared" ref="J20" si="2">+J22+J23+J24</f>
        <v>5231</v>
      </c>
      <c r="K20" s="20">
        <v>5231</v>
      </c>
      <c r="L20" s="64">
        <v>894</v>
      </c>
      <c r="M20" s="19"/>
      <c r="N20" s="20"/>
      <c r="O20" s="21"/>
    </row>
    <row r="21" spans="1:15" x14ac:dyDescent="0.25">
      <c r="A21" s="4"/>
      <c r="B21" s="6"/>
      <c r="C21" s="6"/>
      <c r="D21" s="6"/>
      <c r="E21" s="6"/>
      <c r="F21" s="6"/>
      <c r="G21" s="6">
        <v>2</v>
      </c>
      <c r="H21" s="131" t="s">
        <v>146</v>
      </c>
      <c r="I21" s="104" t="s">
        <v>147</v>
      </c>
      <c r="J21" s="23">
        <v>196</v>
      </c>
      <c r="K21" s="23">
        <v>196</v>
      </c>
      <c r="L21" s="235">
        <v>29</v>
      </c>
      <c r="M21" s="19"/>
      <c r="N21" s="20"/>
      <c r="O21" s="21"/>
    </row>
    <row r="22" spans="1:15" ht="27" x14ac:dyDescent="0.25">
      <c r="A22" s="4"/>
      <c r="B22" s="6"/>
      <c r="C22" s="6"/>
      <c r="D22" s="6"/>
      <c r="E22" s="6"/>
      <c r="F22" s="6"/>
      <c r="G22" s="6">
        <v>3</v>
      </c>
      <c r="H22" s="131" t="s">
        <v>148</v>
      </c>
      <c r="I22" s="104" t="s">
        <v>44</v>
      </c>
      <c r="J22" s="23">
        <v>94</v>
      </c>
      <c r="K22" s="23">
        <v>94</v>
      </c>
      <c r="L22" s="235">
        <v>9</v>
      </c>
      <c r="M22" s="58"/>
      <c r="N22" s="23"/>
      <c r="O22" s="29"/>
    </row>
    <row r="23" spans="1:15" ht="27" x14ac:dyDescent="0.25">
      <c r="A23" s="4"/>
      <c r="B23" s="6"/>
      <c r="C23" s="6"/>
      <c r="D23" s="6"/>
      <c r="E23" s="6"/>
      <c r="F23" s="6"/>
      <c r="G23" s="6">
        <v>4</v>
      </c>
      <c r="H23" s="131" t="s">
        <v>149</v>
      </c>
      <c r="I23" s="104" t="s">
        <v>44</v>
      </c>
      <c r="J23" s="23">
        <v>32</v>
      </c>
      <c r="K23" s="23">
        <v>32</v>
      </c>
      <c r="L23" s="235">
        <v>0</v>
      </c>
      <c r="M23" s="58"/>
      <c r="N23" s="23"/>
      <c r="O23" s="29"/>
    </row>
    <row r="24" spans="1:15" ht="27" x14ac:dyDescent="0.25">
      <c r="A24" s="4"/>
      <c r="B24" s="6"/>
      <c r="C24" s="6"/>
      <c r="D24" s="6"/>
      <c r="E24" s="6"/>
      <c r="F24" s="6"/>
      <c r="G24" s="6">
        <v>5</v>
      </c>
      <c r="H24" s="131" t="s">
        <v>150</v>
      </c>
      <c r="I24" s="104" t="s">
        <v>44</v>
      </c>
      <c r="J24" s="23">
        <v>5105</v>
      </c>
      <c r="K24" s="23">
        <v>5105</v>
      </c>
      <c r="L24" s="235">
        <v>885</v>
      </c>
      <c r="M24" s="58"/>
      <c r="N24" s="23"/>
      <c r="O24" s="29"/>
    </row>
    <row r="25" spans="1:15" ht="30" x14ac:dyDescent="0.25">
      <c r="A25" s="85"/>
      <c r="B25" s="69">
        <v>99</v>
      </c>
      <c r="C25" s="69"/>
      <c r="D25" s="69"/>
      <c r="E25" s="69"/>
      <c r="F25" s="69"/>
      <c r="G25" s="72"/>
      <c r="H25" s="77" t="s">
        <v>86</v>
      </c>
      <c r="I25" s="84"/>
      <c r="J25" s="113"/>
      <c r="K25" s="113"/>
      <c r="L25" s="237"/>
      <c r="M25" s="112"/>
      <c r="N25" s="113"/>
      <c r="O25" s="116"/>
    </row>
    <row r="26" spans="1:15" x14ac:dyDescent="0.25">
      <c r="A26" s="85"/>
      <c r="B26" s="69"/>
      <c r="C26" s="69">
        <v>0</v>
      </c>
      <c r="D26" s="69"/>
      <c r="E26" s="69"/>
      <c r="F26" s="69"/>
      <c r="G26" s="72"/>
      <c r="H26" s="77" t="s">
        <v>15</v>
      </c>
      <c r="I26" s="84"/>
      <c r="J26" s="113"/>
      <c r="K26" s="113"/>
      <c r="L26" s="237"/>
      <c r="M26" s="112"/>
      <c r="N26" s="113"/>
      <c r="O26" s="116"/>
    </row>
    <row r="27" spans="1:15" x14ac:dyDescent="0.25">
      <c r="A27" s="85"/>
      <c r="B27" s="69"/>
      <c r="C27" s="69"/>
      <c r="D27" s="69">
        <v>0</v>
      </c>
      <c r="E27" s="69"/>
      <c r="F27" s="69"/>
      <c r="G27" s="72"/>
      <c r="H27" s="77" t="s">
        <v>16</v>
      </c>
      <c r="I27" s="84"/>
      <c r="J27" s="113"/>
      <c r="K27" s="113"/>
      <c r="L27" s="237"/>
      <c r="M27" s="112"/>
      <c r="N27" s="113"/>
      <c r="O27" s="116"/>
    </row>
    <row r="28" spans="1:15" ht="30" x14ac:dyDescent="0.25">
      <c r="A28" s="85"/>
      <c r="B28" s="69"/>
      <c r="C28" s="69"/>
      <c r="D28" s="69"/>
      <c r="E28" s="69">
        <v>2</v>
      </c>
      <c r="F28" s="69">
        <v>0</v>
      </c>
      <c r="G28" s="72"/>
      <c r="H28" s="77" t="s">
        <v>28</v>
      </c>
      <c r="I28" s="84"/>
      <c r="J28" s="113"/>
      <c r="K28" s="113"/>
      <c r="L28" s="237"/>
      <c r="M28" s="111">
        <v>900000</v>
      </c>
      <c r="N28" s="22">
        <v>900000</v>
      </c>
      <c r="O28" s="21">
        <v>0</v>
      </c>
    </row>
    <row r="29" spans="1:15" ht="30" x14ac:dyDescent="0.25">
      <c r="A29" s="85"/>
      <c r="B29" s="69"/>
      <c r="C29" s="69"/>
      <c r="D29" s="69"/>
      <c r="E29" s="69"/>
      <c r="F29" s="69"/>
      <c r="G29" s="72"/>
      <c r="H29" s="77" t="s">
        <v>29</v>
      </c>
      <c r="I29" s="86" t="s">
        <v>27</v>
      </c>
      <c r="J29" s="22">
        <f t="shared" ref="J29" si="3">J30</f>
        <v>2</v>
      </c>
      <c r="K29" s="22">
        <v>2</v>
      </c>
      <c r="L29" s="99">
        <v>0</v>
      </c>
      <c r="M29" s="112"/>
      <c r="N29" s="113"/>
      <c r="O29" s="116"/>
    </row>
    <row r="30" spans="1:15" ht="27.75" thickBot="1" x14ac:dyDescent="0.3">
      <c r="A30" s="87"/>
      <c r="B30" s="88"/>
      <c r="C30" s="88"/>
      <c r="D30" s="88"/>
      <c r="E30" s="88"/>
      <c r="F30" s="88"/>
      <c r="G30" s="88"/>
      <c r="H30" s="89" t="s">
        <v>29</v>
      </c>
      <c r="I30" s="90" t="s">
        <v>27</v>
      </c>
      <c r="J30" s="118">
        <v>2</v>
      </c>
      <c r="K30" s="118">
        <v>2</v>
      </c>
      <c r="L30" s="236">
        <v>0</v>
      </c>
      <c r="M30" s="117"/>
      <c r="N30" s="118"/>
      <c r="O30" s="119"/>
    </row>
    <row r="31" spans="1:15" x14ac:dyDescent="0.25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</row>
    <row r="32" spans="1:15" x14ac:dyDescent="0.25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</row>
    <row r="33" spans="8:8" x14ac:dyDescent="0.25">
      <c r="H33" t="s">
        <v>200</v>
      </c>
    </row>
    <row r="34" spans="8:8" x14ac:dyDescent="0.25">
      <c r="H34" t="s">
        <v>198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53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79998168889431442"/>
  </sheetPr>
  <dimension ref="A1:AA20"/>
  <sheetViews>
    <sheetView view="pageBreakPreview" zoomScale="85" zoomScaleNormal="85" zoomScaleSheetLayoutView="85" workbookViewId="0">
      <selection activeCell="J5" sqref="J5:O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4.85546875" bestFit="1" customWidth="1"/>
    <col min="13" max="14" width="16.5703125" bestFit="1" customWidth="1"/>
    <col min="15" max="15" width="14.85546875" bestFit="1" customWidth="1"/>
  </cols>
  <sheetData>
    <row r="1" spans="1:15" ht="15" customHeight="1" x14ac:dyDescent="0.25">
      <c r="A1" s="51" t="s">
        <v>33</v>
      </c>
    </row>
    <row r="2" spans="1:15" ht="15" customHeight="1" x14ac:dyDescent="0.25">
      <c r="A2" s="51" t="s">
        <v>34</v>
      </c>
    </row>
    <row r="3" spans="1:15" ht="15" customHeight="1" x14ac:dyDescent="0.25">
      <c r="A3" s="51" t="s">
        <v>210</v>
      </c>
    </row>
    <row r="4" spans="1:15" ht="15" customHeight="1" thickBot="1" x14ac:dyDescent="0.3"/>
    <row r="5" spans="1:15" s="107" customFormat="1" x14ac:dyDescent="0.25">
      <c r="A5" s="193" t="s">
        <v>151</v>
      </c>
      <c r="B5" s="194"/>
      <c r="C5" s="194"/>
      <c r="D5" s="194"/>
      <c r="E5" s="194"/>
      <c r="F5" s="194"/>
      <c r="G5" s="194"/>
      <c r="H5" s="194"/>
      <c r="I5" s="195"/>
      <c r="J5" s="196" t="s">
        <v>35</v>
      </c>
      <c r="K5" s="198"/>
      <c r="L5" s="200"/>
      <c r="M5" s="196" t="s">
        <v>1</v>
      </c>
      <c r="N5" s="198"/>
      <c r="O5" s="199"/>
    </row>
    <row r="6" spans="1:15" s="124" customFormat="1" ht="36.75" thickBot="1" x14ac:dyDescent="0.3">
      <c r="A6" s="42" t="s">
        <v>2</v>
      </c>
      <c r="B6" s="43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8</v>
      </c>
      <c r="H6" s="97" t="s">
        <v>9</v>
      </c>
      <c r="I6" s="45" t="s">
        <v>10</v>
      </c>
      <c r="J6" s="46" t="s">
        <v>11</v>
      </c>
      <c r="K6" s="46" t="s">
        <v>12</v>
      </c>
      <c r="L6" s="49" t="s">
        <v>13</v>
      </c>
      <c r="M6" s="50" t="s">
        <v>11</v>
      </c>
      <c r="N6" s="46" t="s">
        <v>12</v>
      </c>
      <c r="O6" s="48" t="s">
        <v>13</v>
      </c>
    </row>
    <row r="7" spans="1:15" s="107" customFormat="1" ht="27" x14ac:dyDescent="0.25">
      <c r="A7" s="34"/>
      <c r="B7" s="35">
        <v>23</v>
      </c>
      <c r="C7" s="35"/>
      <c r="D7" s="35"/>
      <c r="E7" s="133"/>
      <c r="F7" s="133"/>
      <c r="G7" s="133"/>
      <c r="H7" s="154" t="s">
        <v>152</v>
      </c>
      <c r="I7" s="141"/>
      <c r="J7" s="130"/>
      <c r="K7" s="40"/>
      <c r="L7" s="234"/>
      <c r="M7" s="37"/>
      <c r="N7" s="40"/>
      <c r="O7" s="41"/>
    </row>
    <row r="8" spans="1:15" s="107" customFormat="1" x14ac:dyDescent="0.25">
      <c r="A8" s="4"/>
      <c r="B8" s="5"/>
      <c r="C8" s="71">
        <v>0</v>
      </c>
      <c r="D8" s="5"/>
      <c r="E8" s="6"/>
      <c r="F8" s="6"/>
      <c r="G8" s="6"/>
      <c r="H8" s="131" t="s">
        <v>15</v>
      </c>
      <c r="I8" s="104"/>
      <c r="J8" s="23"/>
      <c r="K8" s="23"/>
      <c r="L8" s="235"/>
      <c r="M8" s="58"/>
      <c r="N8" s="23"/>
      <c r="O8" s="29"/>
    </row>
    <row r="9" spans="1:15" s="107" customFormat="1" x14ac:dyDescent="0.25">
      <c r="A9" s="4"/>
      <c r="B9" s="5"/>
      <c r="C9" s="5"/>
      <c r="D9" s="5">
        <v>0</v>
      </c>
      <c r="E9" s="6"/>
      <c r="F9" s="6"/>
      <c r="G9" s="6"/>
      <c r="H9" s="131" t="s">
        <v>16</v>
      </c>
      <c r="I9" s="104"/>
      <c r="J9" s="23"/>
      <c r="K9" s="23"/>
      <c r="L9" s="235"/>
      <c r="M9" s="58"/>
      <c r="N9" s="23"/>
      <c r="O9" s="29"/>
    </row>
    <row r="10" spans="1:15" s="107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73" t="s">
        <v>39</v>
      </c>
      <c r="I10" s="104"/>
      <c r="J10" s="23"/>
      <c r="K10" s="23"/>
      <c r="L10" s="235"/>
      <c r="M10" s="58"/>
      <c r="N10" s="23"/>
      <c r="O10" s="21"/>
    </row>
    <row r="11" spans="1:15" s="107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73" t="s">
        <v>40</v>
      </c>
      <c r="I11" s="61" t="s">
        <v>19</v>
      </c>
      <c r="J11" s="20">
        <f t="shared" ref="J11" si="0">J12</f>
        <v>27</v>
      </c>
      <c r="K11" s="20">
        <v>25</v>
      </c>
      <c r="L11" s="64">
        <v>21</v>
      </c>
      <c r="M11" s="19">
        <v>5544293</v>
      </c>
      <c r="N11" s="20">
        <v>5544293</v>
      </c>
      <c r="O11" s="21">
        <v>556482.94999999995</v>
      </c>
    </row>
    <row r="12" spans="1:15" s="107" customFormat="1" x14ac:dyDescent="0.25">
      <c r="A12" s="4"/>
      <c r="B12" s="5"/>
      <c r="C12" s="5"/>
      <c r="D12" s="5"/>
      <c r="E12" s="6"/>
      <c r="F12" s="6"/>
      <c r="G12" s="6">
        <v>2</v>
      </c>
      <c r="H12" s="131" t="s">
        <v>40</v>
      </c>
      <c r="I12" s="104" t="s">
        <v>19</v>
      </c>
      <c r="J12" s="23">
        <v>27</v>
      </c>
      <c r="K12" s="23">
        <v>25</v>
      </c>
      <c r="L12" s="235">
        <v>21</v>
      </c>
      <c r="M12" s="58"/>
      <c r="N12" s="23"/>
      <c r="O12" s="29"/>
    </row>
    <row r="13" spans="1:15" s="107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73" t="s">
        <v>153</v>
      </c>
      <c r="I13" s="104"/>
      <c r="J13" s="23"/>
      <c r="K13" s="23"/>
      <c r="L13" s="64"/>
      <c r="M13" s="58"/>
      <c r="N13" s="23"/>
      <c r="O13" s="29"/>
    </row>
    <row r="14" spans="1:15" s="107" customFormat="1" ht="45" x14ac:dyDescent="0.25">
      <c r="A14" s="4">
        <v>4</v>
      </c>
      <c r="B14" s="5"/>
      <c r="C14" s="5"/>
      <c r="D14" s="5"/>
      <c r="E14" s="6"/>
      <c r="F14" s="6"/>
      <c r="G14" s="5">
        <v>1</v>
      </c>
      <c r="H14" s="73" t="s">
        <v>154</v>
      </c>
      <c r="I14" s="61" t="s">
        <v>75</v>
      </c>
      <c r="J14" s="20">
        <f t="shared" ref="J14" si="1">J15</f>
        <v>25</v>
      </c>
      <c r="K14" s="20">
        <v>25</v>
      </c>
      <c r="L14" s="64">
        <v>0</v>
      </c>
      <c r="M14" s="19">
        <v>2343355</v>
      </c>
      <c r="N14" s="20">
        <v>2343355</v>
      </c>
      <c r="O14" s="21">
        <v>213290.31</v>
      </c>
    </row>
    <row r="15" spans="1:15" s="107" customFormat="1" ht="27.75" thickBot="1" x14ac:dyDescent="0.3">
      <c r="A15" s="120"/>
      <c r="B15" s="126"/>
      <c r="C15" s="126"/>
      <c r="D15" s="126"/>
      <c r="E15" s="127"/>
      <c r="F15" s="127"/>
      <c r="G15" s="127">
        <v>2</v>
      </c>
      <c r="H15" s="145" t="s">
        <v>155</v>
      </c>
      <c r="I15" s="143" t="s">
        <v>75</v>
      </c>
      <c r="J15" s="28">
        <v>25</v>
      </c>
      <c r="K15" s="28">
        <v>25</v>
      </c>
      <c r="L15" s="236">
        <v>0</v>
      </c>
      <c r="M15" s="59"/>
      <c r="N15" s="28"/>
      <c r="O15" s="30"/>
    </row>
    <row r="16" spans="1:15" s="107" customFormat="1" ht="13.5" x14ac:dyDescent="0.25"/>
    <row r="17" spans="8:8" s="107" customFormat="1" ht="13.5" x14ac:dyDescent="0.25"/>
    <row r="18" spans="8:8" s="107" customFormat="1" ht="13.5" x14ac:dyDescent="0.25">
      <c r="H18" s="107" t="s">
        <v>187</v>
      </c>
    </row>
    <row r="19" spans="8:8" s="107" customFormat="1" ht="13.5" x14ac:dyDescent="0.25">
      <c r="H19" s="107" t="s">
        <v>188</v>
      </c>
    </row>
    <row r="20" spans="8:8" s="107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73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0.79998168889431442"/>
  </sheetPr>
  <dimension ref="A1:AB26"/>
  <sheetViews>
    <sheetView view="pageBreakPreview" zoomScaleNormal="85" zoomScaleSheetLayoutView="100" workbookViewId="0">
      <selection activeCell="J5" sqref="J5:O5"/>
    </sheetView>
  </sheetViews>
  <sheetFormatPr baseColWidth="10" defaultRowHeight="15" x14ac:dyDescent="0.25"/>
  <cols>
    <col min="1" max="7" width="3.7109375" customWidth="1"/>
    <col min="8" max="8" width="43.28515625" customWidth="1"/>
    <col min="9" max="11" width="11.7109375" customWidth="1"/>
    <col min="12" max="12" width="13.7109375" customWidth="1"/>
    <col min="13" max="14" width="16.5703125" bestFit="1" customWidth="1"/>
    <col min="15" max="15" width="15.85546875" bestFit="1" customWidth="1"/>
  </cols>
  <sheetData>
    <row r="1" spans="1:15" ht="15" customHeight="1" x14ac:dyDescent="0.25">
      <c r="A1" s="51" t="s">
        <v>33</v>
      </c>
    </row>
    <row r="2" spans="1:15" ht="15" customHeight="1" x14ac:dyDescent="0.25">
      <c r="A2" s="51" t="s">
        <v>34</v>
      </c>
    </row>
    <row r="3" spans="1:15" ht="15" customHeight="1" x14ac:dyDescent="0.25">
      <c r="A3" s="51" t="s">
        <v>209</v>
      </c>
    </row>
    <row r="4" spans="1:15" ht="15" customHeight="1" thickBot="1" x14ac:dyDescent="0.3"/>
    <row r="5" spans="1:15" s="107" customFormat="1" x14ac:dyDescent="0.25">
      <c r="A5" s="193" t="s">
        <v>156</v>
      </c>
      <c r="B5" s="194"/>
      <c r="C5" s="194"/>
      <c r="D5" s="194"/>
      <c r="E5" s="194"/>
      <c r="F5" s="194"/>
      <c r="G5" s="194"/>
      <c r="H5" s="194"/>
      <c r="I5" s="195"/>
      <c r="J5" s="196" t="s">
        <v>35</v>
      </c>
      <c r="K5" s="198"/>
      <c r="L5" s="200"/>
      <c r="M5" s="196" t="s">
        <v>1</v>
      </c>
      <c r="N5" s="198"/>
      <c r="O5" s="199"/>
    </row>
    <row r="6" spans="1:15" s="124" customFormat="1" ht="36.75" thickBot="1" x14ac:dyDescent="0.3">
      <c r="A6" s="42" t="s">
        <v>2</v>
      </c>
      <c r="B6" s="43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8</v>
      </c>
      <c r="H6" s="97" t="s">
        <v>9</v>
      </c>
      <c r="I6" s="45" t="s">
        <v>10</v>
      </c>
      <c r="J6" s="46" t="s">
        <v>11</v>
      </c>
      <c r="K6" s="46" t="s">
        <v>12</v>
      </c>
      <c r="L6" s="49" t="s">
        <v>13</v>
      </c>
      <c r="M6" s="50" t="s">
        <v>11</v>
      </c>
      <c r="N6" s="46" t="s">
        <v>12</v>
      </c>
      <c r="O6" s="48" t="s">
        <v>13</v>
      </c>
    </row>
    <row r="7" spans="1:15" s="107" customFormat="1" ht="45" x14ac:dyDescent="0.25">
      <c r="A7" s="34"/>
      <c r="B7" s="35">
        <v>20</v>
      </c>
      <c r="C7" s="35"/>
      <c r="D7" s="35"/>
      <c r="E7" s="133"/>
      <c r="F7" s="133"/>
      <c r="G7" s="133"/>
      <c r="H7" s="95" t="s">
        <v>157</v>
      </c>
      <c r="I7" s="141"/>
      <c r="J7" s="40"/>
      <c r="K7" s="40"/>
      <c r="L7" s="234"/>
      <c r="M7" s="57"/>
      <c r="N7" s="40"/>
      <c r="O7" s="41"/>
    </row>
    <row r="8" spans="1:15" s="107" customFormat="1" x14ac:dyDescent="0.25">
      <c r="A8" s="4"/>
      <c r="B8" s="5"/>
      <c r="C8" s="71">
        <v>0</v>
      </c>
      <c r="D8" s="5"/>
      <c r="E8" s="6"/>
      <c r="F8" s="6"/>
      <c r="G8" s="6"/>
      <c r="H8" s="73" t="s">
        <v>15</v>
      </c>
      <c r="I8" s="104"/>
      <c r="J8" s="23"/>
      <c r="K8" s="23"/>
      <c r="L8" s="235"/>
      <c r="M8" s="58"/>
      <c r="N8" s="23"/>
      <c r="O8" s="29"/>
    </row>
    <row r="9" spans="1:15" s="107" customFormat="1" x14ac:dyDescent="0.25">
      <c r="A9" s="4"/>
      <c r="B9" s="5"/>
      <c r="C9" s="5"/>
      <c r="D9" s="5">
        <v>0</v>
      </c>
      <c r="E9" s="6"/>
      <c r="F9" s="6"/>
      <c r="G9" s="6"/>
      <c r="H9" s="73" t="s">
        <v>16</v>
      </c>
      <c r="I9" s="104"/>
      <c r="J9" s="23"/>
      <c r="K9" s="23"/>
      <c r="L9" s="235"/>
      <c r="M9" s="58"/>
      <c r="N9" s="23"/>
      <c r="O9" s="29"/>
    </row>
    <row r="10" spans="1:15" s="107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73" t="s">
        <v>39</v>
      </c>
      <c r="I10" s="104"/>
      <c r="J10" s="23"/>
      <c r="K10" s="23"/>
      <c r="L10" s="235"/>
      <c r="M10" s="19">
        <v>11068011</v>
      </c>
      <c r="N10" s="20">
        <v>11068011</v>
      </c>
      <c r="O10" s="21">
        <v>1122938.4500000002</v>
      </c>
    </row>
    <row r="11" spans="1:15" s="107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73" t="s">
        <v>40</v>
      </c>
      <c r="I11" s="61" t="s">
        <v>19</v>
      </c>
      <c r="J11" s="20">
        <f t="shared" ref="J11" si="0">J12</f>
        <v>195</v>
      </c>
      <c r="K11" s="20">
        <v>180</v>
      </c>
      <c r="L11" s="64">
        <v>51</v>
      </c>
      <c r="M11" s="19"/>
      <c r="N11" s="20"/>
      <c r="O11" s="21"/>
    </row>
    <row r="12" spans="1:15" s="107" customFormat="1" x14ac:dyDescent="0.25">
      <c r="A12" s="4"/>
      <c r="B12" s="5"/>
      <c r="C12" s="5"/>
      <c r="D12" s="5"/>
      <c r="E12" s="6"/>
      <c r="F12" s="6"/>
      <c r="G12" s="6">
        <v>2</v>
      </c>
      <c r="H12" s="131" t="s">
        <v>40</v>
      </c>
      <c r="I12" s="104" t="s">
        <v>19</v>
      </c>
      <c r="J12" s="23">
        <v>195</v>
      </c>
      <c r="K12" s="23">
        <v>180</v>
      </c>
      <c r="L12" s="235">
        <v>51</v>
      </c>
      <c r="M12" s="19"/>
      <c r="N12" s="20"/>
      <c r="O12" s="21"/>
    </row>
    <row r="13" spans="1:15" s="107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73" t="s">
        <v>158</v>
      </c>
      <c r="I13" s="104"/>
      <c r="J13" s="23"/>
      <c r="K13" s="23"/>
      <c r="L13" s="235"/>
      <c r="M13" s="19">
        <v>307989</v>
      </c>
      <c r="N13" s="20">
        <v>307989</v>
      </c>
      <c r="O13" s="21">
        <v>0</v>
      </c>
    </row>
    <row r="14" spans="1:15" s="107" customFormat="1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73" t="s">
        <v>159</v>
      </c>
      <c r="I14" s="61" t="s">
        <v>160</v>
      </c>
      <c r="J14" s="20">
        <f t="shared" ref="J14" si="1">J15</f>
        <v>114</v>
      </c>
      <c r="K14" s="20">
        <v>400</v>
      </c>
      <c r="L14" s="64">
        <v>0</v>
      </c>
      <c r="M14" s="19"/>
      <c r="N14" s="20"/>
      <c r="O14" s="21"/>
    </row>
    <row r="15" spans="1:15" s="107" customFormat="1" ht="27" x14ac:dyDescent="0.25">
      <c r="A15" s="4"/>
      <c r="B15" s="5"/>
      <c r="C15" s="5"/>
      <c r="D15" s="5"/>
      <c r="E15" s="6"/>
      <c r="F15" s="6"/>
      <c r="G15" s="6">
        <v>2</v>
      </c>
      <c r="H15" s="131" t="s">
        <v>159</v>
      </c>
      <c r="I15" s="104" t="s">
        <v>160</v>
      </c>
      <c r="J15" s="23">
        <v>114</v>
      </c>
      <c r="K15" s="23">
        <v>400</v>
      </c>
      <c r="L15" s="235">
        <v>0</v>
      </c>
      <c r="M15" s="19"/>
      <c r="N15" s="20"/>
      <c r="O15" s="21"/>
    </row>
    <row r="16" spans="1:15" s="107" customFormat="1" ht="27.75" thickBot="1" x14ac:dyDescent="0.3">
      <c r="A16" s="120"/>
      <c r="B16" s="126"/>
      <c r="C16" s="126"/>
      <c r="D16" s="127"/>
      <c r="E16" s="127"/>
      <c r="F16" s="127"/>
      <c r="G16" s="127">
        <v>3</v>
      </c>
      <c r="H16" s="145" t="s">
        <v>161</v>
      </c>
      <c r="I16" s="143" t="s">
        <v>162</v>
      </c>
      <c r="J16" s="28">
        <v>1323000</v>
      </c>
      <c r="K16" s="28">
        <v>1350000</v>
      </c>
      <c r="L16" s="236">
        <v>112500</v>
      </c>
      <c r="M16" s="25"/>
      <c r="N16" s="26"/>
      <c r="O16" s="27"/>
    </row>
    <row r="17" spans="8:8" s="107" customFormat="1" ht="13.5" x14ac:dyDescent="0.25"/>
    <row r="18" spans="8:8" s="107" customFormat="1" ht="13.5" x14ac:dyDescent="0.25"/>
    <row r="19" spans="8:8" s="107" customFormat="1" ht="13.5" x14ac:dyDescent="0.25"/>
    <row r="20" spans="8:8" s="107" customFormat="1" ht="13.5" x14ac:dyDescent="0.25">
      <c r="H20" s="107" t="s">
        <v>187</v>
      </c>
    </row>
    <row r="21" spans="8:8" s="107" customFormat="1" ht="13.5" x14ac:dyDescent="0.25">
      <c r="H21" s="107" t="s">
        <v>199</v>
      </c>
    </row>
    <row r="22" spans="8:8" s="107" customFormat="1" ht="13.5" x14ac:dyDescent="0.25"/>
    <row r="23" spans="8:8" s="107" customFormat="1" ht="13.5" x14ac:dyDescent="0.25"/>
    <row r="24" spans="8:8" s="107" customFormat="1" ht="13.5" x14ac:dyDescent="0.25"/>
    <row r="25" spans="8:8" s="107" customFormat="1" ht="13.5" x14ac:dyDescent="0.25"/>
    <row r="26" spans="8:8" s="107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73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79998168889431442"/>
    <pageSetUpPr fitToPage="1"/>
  </sheetPr>
  <dimension ref="A1:AA29"/>
  <sheetViews>
    <sheetView view="pageBreakPreview" zoomScaleNormal="115" zoomScaleSheetLayoutView="100" workbookViewId="0">
      <selection activeCell="J5" sqref="J5:O5"/>
    </sheetView>
  </sheetViews>
  <sheetFormatPr baseColWidth="10" defaultRowHeight="17.25" x14ac:dyDescent="0.3"/>
  <cols>
    <col min="1" max="7" width="3.7109375" customWidth="1"/>
    <col min="8" max="8" width="49" customWidth="1"/>
    <col min="9" max="9" width="13.42578125" customWidth="1"/>
    <col min="10" max="11" width="10.7109375" customWidth="1"/>
    <col min="12" max="12" width="14.42578125" style="155" customWidth="1"/>
    <col min="13" max="13" width="18.28515625" style="155" bestFit="1" customWidth="1"/>
    <col min="14" max="14" width="18" style="155" bestFit="1" customWidth="1"/>
    <col min="15" max="15" width="15.42578125" style="155" bestFit="1" customWidth="1"/>
  </cols>
  <sheetData>
    <row r="1" spans="1:15" ht="15" customHeight="1" x14ac:dyDescent="0.3">
      <c r="A1" s="51" t="s">
        <v>33</v>
      </c>
    </row>
    <row r="2" spans="1:15" ht="15" customHeight="1" x14ac:dyDescent="0.3">
      <c r="A2" s="51" t="s">
        <v>34</v>
      </c>
    </row>
    <row r="3" spans="1:15" ht="15" customHeight="1" x14ac:dyDescent="0.3">
      <c r="A3" s="51" t="s">
        <v>209</v>
      </c>
    </row>
    <row r="4" spans="1:15" ht="15" customHeight="1" thickBot="1" x14ac:dyDescent="0.35"/>
    <row r="5" spans="1:15" s="107" customFormat="1" ht="15" x14ac:dyDescent="0.25">
      <c r="A5" s="201" t="s">
        <v>163</v>
      </c>
      <c r="B5" s="202"/>
      <c r="C5" s="202"/>
      <c r="D5" s="202"/>
      <c r="E5" s="202"/>
      <c r="F5" s="202"/>
      <c r="G5" s="202"/>
      <c r="H5" s="202"/>
      <c r="I5" s="203"/>
      <c r="J5" s="196" t="s">
        <v>35</v>
      </c>
      <c r="K5" s="198"/>
      <c r="L5" s="200"/>
      <c r="M5" s="196" t="s">
        <v>1</v>
      </c>
      <c r="N5" s="198"/>
      <c r="O5" s="199"/>
    </row>
    <row r="6" spans="1:15" s="124" customFormat="1" ht="36.75" thickBot="1" x14ac:dyDescent="0.3">
      <c r="A6" s="42" t="s">
        <v>2</v>
      </c>
      <c r="B6" s="43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8</v>
      </c>
      <c r="H6" s="97" t="s">
        <v>9</v>
      </c>
      <c r="I6" s="45" t="s">
        <v>10</v>
      </c>
      <c r="J6" s="46" t="s">
        <v>11</v>
      </c>
      <c r="K6" s="46" t="s">
        <v>12</v>
      </c>
      <c r="L6" s="49" t="s">
        <v>13</v>
      </c>
      <c r="M6" s="50" t="s">
        <v>11</v>
      </c>
      <c r="N6" s="46" t="s">
        <v>12</v>
      </c>
      <c r="O6" s="48" t="s">
        <v>13</v>
      </c>
    </row>
    <row r="7" spans="1:15" s="132" customFormat="1" ht="30" x14ac:dyDescent="0.25">
      <c r="A7" s="34"/>
      <c r="B7" s="35">
        <v>18</v>
      </c>
      <c r="C7" s="35"/>
      <c r="D7" s="35"/>
      <c r="E7" s="35"/>
      <c r="F7" s="35"/>
      <c r="G7" s="35"/>
      <c r="H7" s="95" t="s">
        <v>164</v>
      </c>
      <c r="I7" s="141"/>
      <c r="J7" s="151"/>
      <c r="K7" s="40"/>
      <c r="L7" s="234"/>
      <c r="M7" s="37"/>
      <c r="N7" s="40"/>
      <c r="O7" s="41"/>
    </row>
    <row r="8" spans="1:15" s="132" customFormat="1" ht="15" x14ac:dyDescent="0.25">
      <c r="A8" s="4"/>
      <c r="B8" s="5"/>
      <c r="C8" s="71">
        <v>0</v>
      </c>
      <c r="D8" s="5"/>
      <c r="E8" s="5"/>
      <c r="F8" s="5"/>
      <c r="G8" s="5"/>
      <c r="H8" s="73" t="s">
        <v>15</v>
      </c>
      <c r="I8" s="104"/>
      <c r="J8" s="23"/>
      <c r="K8" s="23"/>
      <c r="L8" s="235"/>
      <c r="M8" s="58"/>
      <c r="N8" s="23"/>
      <c r="O8" s="29"/>
    </row>
    <row r="9" spans="1:15" s="132" customFormat="1" ht="15" x14ac:dyDescent="0.25">
      <c r="A9" s="4"/>
      <c r="B9" s="5"/>
      <c r="C9" s="5"/>
      <c r="D9" s="5">
        <v>0</v>
      </c>
      <c r="E9" s="5"/>
      <c r="F9" s="5"/>
      <c r="G9" s="5"/>
      <c r="H9" s="73" t="s">
        <v>16</v>
      </c>
      <c r="I9" s="104"/>
      <c r="J9" s="23"/>
      <c r="K9" s="23"/>
      <c r="L9" s="235"/>
      <c r="M9" s="58"/>
      <c r="N9" s="23"/>
      <c r="O9" s="29"/>
    </row>
    <row r="10" spans="1:15" s="132" customFormat="1" ht="15" x14ac:dyDescent="0.25">
      <c r="A10" s="4"/>
      <c r="B10" s="5"/>
      <c r="C10" s="5"/>
      <c r="D10" s="5"/>
      <c r="E10" s="5">
        <v>1</v>
      </c>
      <c r="F10" s="5">
        <v>0</v>
      </c>
      <c r="G10" s="5"/>
      <c r="H10" s="73" t="s">
        <v>39</v>
      </c>
      <c r="I10" s="104"/>
      <c r="J10" s="23"/>
      <c r="K10" s="23"/>
      <c r="L10" s="235"/>
      <c r="M10" s="19">
        <v>9765053</v>
      </c>
      <c r="N10" s="20">
        <v>10679379</v>
      </c>
      <c r="O10" s="21">
        <v>1355755.23</v>
      </c>
    </row>
    <row r="11" spans="1:15" s="132" customFormat="1" ht="15" x14ac:dyDescent="0.25">
      <c r="A11" s="4">
        <v>4</v>
      </c>
      <c r="B11" s="5"/>
      <c r="C11" s="5"/>
      <c r="D11" s="5"/>
      <c r="E11" s="5"/>
      <c r="F11" s="5"/>
      <c r="G11" s="5">
        <v>1</v>
      </c>
      <c r="H11" s="73" t="s">
        <v>40</v>
      </c>
      <c r="I11" s="61" t="s">
        <v>19</v>
      </c>
      <c r="J11" s="20">
        <f t="shared" ref="J11" si="0">J12</f>
        <v>686</v>
      </c>
      <c r="K11" s="20">
        <v>32</v>
      </c>
      <c r="L11" s="64">
        <v>2</v>
      </c>
      <c r="M11" s="19"/>
      <c r="N11" s="20"/>
      <c r="O11" s="21"/>
    </row>
    <row r="12" spans="1:15" s="132" customFormat="1" ht="15" x14ac:dyDescent="0.25">
      <c r="A12" s="4"/>
      <c r="B12" s="5"/>
      <c r="C12" s="5"/>
      <c r="D12" s="5"/>
      <c r="E12" s="5"/>
      <c r="F12" s="5"/>
      <c r="G12" s="6">
        <v>2</v>
      </c>
      <c r="H12" s="131" t="s">
        <v>40</v>
      </c>
      <c r="I12" s="104" t="s">
        <v>19</v>
      </c>
      <c r="J12" s="23">
        <v>686</v>
      </c>
      <c r="K12" s="23">
        <v>32</v>
      </c>
      <c r="L12" s="235">
        <v>2</v>
      </c>
      <c r="M12" s="19"/>
      <c r="N12" s="20"/>
      <c r="O12" s="21"/>
    </row>
    <row r="13" spans="1:15" s="132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73" t="s">
        <v>165</v>
      </c>
      <c r="I13" s="104"/>
      <c r="J13" s="23"/>
      <c r="K13" s="23"/>
      <c r="L13" s="235"/>
      <c r="M13" s="19">
        <v>40234947</v>
      </c>
      <c r="N13" s="20">
        <v>39320621</v>
      </c>
      <c r="O13" s="21">
        <v>5491515.4800000004</v>
      </c>
    </row>
    <row r="14" spans="1:15" s="132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73" t="s">
        <v>166</v>
      </c>
      <c r="I14" s="61" t="s">
        <v>75</v>
      </c>
      <c r="J14" s="20">
        <f t="shared" ref="J14" si="1">J15+J16+J17+J19</f>
        <v>303702</v>
      </c>
      <c r="K14" s="20">
        <v>290100</v>
      </c>
      <c r="L14" s="64">
        <v>19298</v>
      </c>
      <c r="M14" s="58"/>
      <c r="N14" s="23"/>
      <c r="O14" s="29"/>
    </row>
    <row r="15" spans="1:15" s="132" customFormat="1" ht="27" x14ac:dyDescent="0.25">
      <c r="A15" s="134"/>
      <c r="B15" s="6"/>
      <c r="C15" s="6"/>
      <c r="D15" s="6"/>
      <c r="E15" s="6"/>
      <c r="F15" s="6"/>
      <c r="G15" s="6">
        <v>2</v>
      </c>
      <c r="H15" s="131" t="s">
        <v>170</v>
      </c>
      <c r="I15" s="104" t="s">
        <v>75</v>
      </c>
      <c r="J15" s="23">
        <v>22000</v>
      </c>
      <c r="K15" s="23">
        <v>8400</v>
      </c>
      <c r="L15" s="235">
        <v>525</v>
      </c>
      <c r="M15" s="58"/>
      <c r="N15" s="23"/>
      <c r="O15" s="29"/>
    </row>
    <row r="16" spans="1:15" s="132" customFormat="1" ht="27" x14ac:dyDescent="0.25">
      <c r="A16" s="134"/>
      <c r="B16" s="6"/>
      <c r="C16" s="6"/>
      <c r="D16" s="6"/>
      <c r="E16" s="6"/>
      <c r="F16" s="6"/>
      <c r="G16" s="6">
        <v>3</v>
      </c>
      <c r="H16" s="131" t="s">
        <v>171</v>
      </c>
      <c r="I16" s="104" t="s">
        <v>75</v>
      </c>
      <c r="J16" s="23">
        <v>102</v>
      </c>
      <c r="K16" s="23">
        <v>100</v>
      </c>
      <c r="L16" s="235">
        <v>0</v>
      </c>
      <c r="M16" s="58"/>
      <c r="N16" s="23"/>
      <c r="O16" s="29"/>
    </row>
    <row r="17" spans="1:15" s="132" customFormat="1" ht="27" x14ac:dyDescent="0.25">
      <c r="A17" s="4"/>
      <c r="B17" s="5"/>
      <c r="C17" s="5"/>
      <c r="D17" s="5"/>
      <c r="E17" s="5"/>
      <c r="F17" s="5"/>
      <c r="G17" s="6">
        <v>4</v>
      </c>
      <c r="H17" s="131" t="s">
        <v>172</v>
      </c>
      <c r="I17" s="104" t="s">
        <v>75</v>
      </c>
      <c r="J17" s="23">
        <v>61600</v>
      </c>
      <c r="K17" s="23">
        <v>61600</v>
      </c>
      <c r="L17" s="235">
        <v>4107</v>
      </c>
      <c r="M17" s="58"/>
      <c r="N17" s="23"/>
      <c r="O17" s="29"/>
    </row>
    <row r="18" spans="1:15" s="132" customFormat="1" ht="27" x14ac:dyDescent="0.25">
      <c r="A18" s="4"/>
      <c r="B18" s="5"/>
      <c r="C18" s="5"/>
      <c r="D18" s="5"/>
      <c r="E18" s="5"/>
      <c r="F18" s="5"/>
      <c r="G18" s="6">
        <v>5</v>
      </c>
      <c r="H18" s="131" t="s">
        <v>167</v>
      </c>
      <c r="I18" s="104" t="s">
        <v>19</v>
      </c>
      <c r="J18" s="23">
        <v>7343</v>
      </c>
      <c r="K18" s="23">
        <v>7344</v>
      </c>
      <c r="L18" s="235">
        <v>489</v>
      </c>
      <c r="M18" s="58"/>
      <c r="N18" s="23"/>
      <c r="O18" s="29"/>
    </row>
    <row r="19" spans="1:15" s="132" customFormat="1" ht="27" x14ac:dyDescent="0.25">
      <c r="A19" s="4"/>
      <c r="B19" s="5"/>
      <c r="C19" s="5"/>
      <c r="D19" s="5"/>
      <c r="E19" s="5"/>
      <c r="F19" s="5"/>
      <c r="G19" s="6">
        <v>6</v>
      </c>
      <c r="H19" s="131" t="s">
        <v>168</v>
      </c>
      <c r="I19" s="104" t="s">
        <v>75</v>
      </c>
      <c r="J19" s="23">
        <v>220000</v>
      </c>
      <c r="K19" s="23">
        <v>220000</v>
      </c>
      <c r="L19" s="235">
        <v>14666</v>
      </c>
      <c r="M19" s="58"/>
      <c r="N19" s="23"/>
      <c r="O19" s="29"/>
    </row>
    <row r="20" spans="1:15" s="132" customFormat="1" ht="27" x14ac:dyDescent="0.25">
      <c r="A20" s="4"/>
      <c r="B20" s="5"/>
      <c r="C20" s="5"/>
      <c r="D20" s="5"/>
      <c r="E20" s="5"/>
      <c r="F20" s="5"/>
      <c r="G20" s="6">
        <v>7</v>
      </c>
      <c r="H20" s="131" t="s">
        <v>169</v>
      </c>
      <c r="I20" s="104" t="s">
        <v>44</v>
      </c>
      <c r="J20" s="23">
        <v>3080</v>
      </c>
      <c r="K20" s="23">
        <v>3080</v>
      </c>
      <c r="L20" s="235">
        <v>205</v>
      </c>
      <c r="M20" s="58"/>
      <c r="N20" s="23"/>
      <c r="O20" s="29"/>
    </row>
    <row r="21" spans="1:15" s="132" customFormat="1" ht="27.75" thickBot="1" x14ac:dyDescent="0.3">
      <c r="A21" s="120"/>
      <c r="B21" s="126"/>
      <c r="C21" s="126"/>
      <c r="D21" s="126"/>
      <c r="E21" s="126"/>
      <c r="F21" s="126"/>
      <c r="G21" s="127">
        <v>8</v>
      </c>
      <c r="H21" s="145" t="s">
        <v>173</v>
      </c>
      <c r="I21" s="143" t="s">
        <v>19</v>
      </c>
      <c r="J21" s="28">
        <v>35</v>
      </c>
      <c r="K21" s="28">
        <v>35</v>
      </c>
      <c r="L21" s="236">
        <v>1</v>
      </c>
      <c r="M21" s="59"/>
      <c r="N21" s="28"/>
      <c r="O21" s="30"/>
    </row>
    <row r="22" spans="1:15" s="107" customFormat="1" ht="13.5" x14ac:dyDescent="0.25"/>
    <row r="23" spans="1:15" s="107" customFormat="1" ht="13.5" x14ac:dyDescent="0.25"/>
    <row r="24" spans="1:15" s="107" customFormat="1" ht="13.5" x14ac:dyDescent="0.25"/>
    <row r="25" spans="1:15" s="107" customFormat="1" ht="13.5" x14ac:dyDescent="0.25">
      <c r="H25" s="107" t="s">
        <v>187</v>
      </c>
    </row>
    <row r="26" spans="1:15" s="107" customFormat="1" ht="13.5" x14ac:dyDescent="0.25">
      <c r="H26" s="107" t="s">
        <v>201</v>
      </c>
    </row>
    <row r="27" spans="1:15" s="107" customFormat="1" ht="13.5" x14ac:dyDescent="0.25"/>
    <row r="28" spans="1:15" s="107" customFormat="1" x14ac:dyDescent="0.3">
      <c r="L28" s="156"/>
      <c r="M28" s="156"/>
      <c r="N28" s="156"/>
      <c r="O28" s="156"/>
    </row>
    <row r="29" spans="1:15" s="107" customFormat="1" x14ac:dyDescent="0.3">
      <c r="L29" s="156"/>
      <c r="M29" s="156"/>
      <c r="N29" s="156"/>
      <c r="O29" s="156"/>
    </row>
  </sheetData>
  <mergeCells count="3">
    <mergeCell ref="A5:I5"/>
    <mergeCell ref="J5:L5"/>
    <mergeCell ref="M5:O5"/>
  </mergeCells>
  <pageMargins left="0.7" right="0.7" top="0.75" bottom="0.75" header="0.3" footer="0.3"/>
  <pageSetup scale="69" fitToHeight="0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79998168889431442"/>
  </sheetPr>
  <dimension ref="A1:AB23"/>
  <sheetViews>
    <sheetView view="pageBreakPreview" zoomScaleNormal="85" zoomScaleSheetLayoutView="100" workbookViewId="0">
      <selection activeCell="J5" sqref="J5:O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4" width="19.85546875" bestFit="1" customWidth="1"/>
    <col min="15" max="15" width="16.85546875" bestFit="1" customWidth="1"/>
  </cols>
  <sheetData>
    <row r="1" spans="1:15" ht="15" customHeight="1" x14ac:dyDescent="0.25">
      <c r="A1" s="51" t="s">
        <v>33</v>
      </c>
    </row>
    <row r="2" spans="1:15" ht="15" customHeight="1" x14ac:dyDescent="0.25">
      <c r="A2" s="51" t="s">
        <v>34</v>
      </c>
    </row>
    <row r="3" spans="1:15" ht="15" customHeight="1" x14ac:dyDescent="0.25">
      <c r="A3" s="51" t="s">
        <v>209</v>
      </c>
    </row>
    <row r="4" spans="1:15" ht="15" customHeight="1" thickBot="1" x14ac:dyDescent="0.3"/>
    <row r="5" spans="1:15" x14ac:dyDescent="0.25">
      <c r="A5" s="193" t="s">
        <v>174</v>
      </c>
      <c r="B5" s="194"/>
      <c r="C5" s="194"/>
      <c r="D5" s="194"/>
      <c r="E5" s="194"/>
      <c r="F5" s="194"/>
      <c r="G5" s="194"/>
      <c r="H5" s="194"/>
      <c r="I5" s="195"/>
      <c r="J5" s="196" t="s">
        <v>35</v>
      </c>
      <c r="K5" s="198"/>
      <c r="L5" s="200"/>
      <c r="M5" s="196" t="s">
        <v>1</v>
      </c>
      <c r="N5" s="198"/>
      <c r="O5" s="199"/>
    </row>
    <row r="6" spans="1:15" s="10" customFormat="1" ht="36.75" thickBot="1" x14ac:dyDescent="0.25">
      <c r="A6" s="42" t="s">
        <v>2</v>
      </c>
      <c r="B6" s="43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8</v>
      </c>
      <c r="H6" s="97" t="s">
        <v>9</v>
      </c>
      <c r="I6" s="45" t="s">
        <v>10</v>
      </c>
      <c r="J6" s="46" t="s">
        <v>11</v>
      </c>
      <c r="K6" s="46" t="s">
        <v>12</v>
      </c>
      <c r="L6" s="49" t="s">
        <v>13</v>
      </c>
      <c r="M6" s="50" t="s">
        <v>11</v>
      </c>
      <c r="N6" s="46" t="s">
        <v>12</v>
      </c>
      <c r="O6" s="48" t="s">
        <v>13</v>
      </c>
    </row>
    <row r="7" spans="1:15" ht="30" x14ac:dyDescent="0.25">
      <c r="A7" s="34"/>
      <c r="B7" s="35">
        <v>11</v>
      </c>
      <c r="C7" s="35"/>
      <c r="D7" s="35"/>
      <c r="E7" s="35"/>
      <c r="F7" s="35"/>
      <c r="G7" s="35"/>
      <c r="H7" s="95" t="s">
        <v>38</v>
      </c>
      <c r="I7" s="141"/>
      <c r="J7" s="35"/>
      <c r="K7" s="35"/>
      <c r="L7" s="238"/>
      <c r="M7" s="37"/>
      <c r="N7" s="40"/>
      <c r="O7" s="41"/>
    </row>
    <row r="8" spans="1:15" x14ac:dyDescent="0.25">
      <c r="A8" s="4"/>
      <c r="B8" s="5"/>
      <c r="C8" s="71">
        <v>0</v>
      </c>
      <c r="D8" s="5"/>
      <c r="E8" s="5"/>
      <c r="F8" s="5"/>
      <c r="G8" s="5"/>
      <c r="H8" s="73" t="s">
        <v>15</v>
      </c>
      <c r="I8" s="104"/>
      <c r="J8" s="5"/>
      <c r="K8" s="5"/>
      <c r="L8" s="239"/>
      <c r="M8" s="19"/>
      <c r="N8" s="23"/>
      <c r="O8" s="29"/>
    </row>
    <row r="9" spans="1:15" x14ac:dyDescent="0.25">
      <c r="A9" s="4"/>
      <c r="B9" s="5"/>
      <c r="C9" s="5"/>
      <c r="D9" s="5">
        <v>0</v>
      </c>
      <c r="E9" s="5"/>
      <c r="F9" s="5"/>
      <c r="G9" s="5"/>
      <c r="H9" s="73" t="s">
        <v>16</v>
      </c>
      <c r="I9" s="104"/>
      <c r="J9" s="5"/>
      <c r="K9" s="5"/>
      <c r="L9" s="239"/>
      <c r="M9" s="19"/>
      <c r="N9" s="23"/>
      <c r="O9" s="29"/>
    </row>
    <row r="10" spans="1:15" x14ac:dyDescent="0.25">
      <c r="A10" s="4"/>
      <c r="B10" s="5"/>
      <c r="C10" s="5"/>
      <c r="D10" s="5"/>
      <c r="E10" s="5">
        <v>2</v>
      </c>
      <c r="F10" s="5">
        <v>0</v>
      </c>
      <c r="G10" s="5"/>
      <c r="H10" s="73" t="s">
        <v>41</v>
      </c>
      <c r="I10" s="104"/>
      <c r="J10" s="6"/>
      <c r="K10" s="6"/>
      <c r="L10" s="240"/>
      <c r="M10" s="19">
        <v>225838628</v>
      </c>
      <c r="N10" s="20">
        <v>225838628</v>
      </c>
      <c r="O10" s="21">
        <v>982258.14</v>
      </c>
    </row>
    <row r="11" spans="1:15" x14ac:dyDescent="0.25">
      <c r="A11" s="4">
        <v>4</v>
      </c>
      <c r="B11" s="5"/>
      <c r="C11" s="5"/>
      <c r="D11" s="5"/>
      <c r="E11" s="5"/>
      <c r="F11" s="5"/>
      <c r="G11" s="5">
        <v>1</v>
      </c>
      <c r="H11" s="73" t="s">
        <v>42</v>
      </c>
      <c r="I11" s="61" t="s">
        <v>43</v>
      </c>
      <c r="J11" s="102">
        <f t="shared" ref="J11" si="0">J13</f>
        <v>232</v>
      </c>
      <c r="K11" s="102">
        <v>232</v>
      </c>
      <c r="L11" s="241">
        <v>0</v>
      </c>
      <c r="M11" s="19"/>
      <c r="N11" s="20"/>
      <c r="O11" s="21"/>
    </row>
    <row r="12" spans="1:15" x14ac:dyDescent="0.25">
      <c r="A12" s="4"/>
      <c r="B12" s="5"/>
      <c r="C12" s="5"/>
      <c r="D12" s="5"/>
      <c r="E12" s="5"/>
      <c r="F12" s="5"/>
      <c r="G12" s="6">
        <v>3</v>
      </c>
      <c r="H12" s="131" t="s">
        <v>175</v>
      </c>
      <c r="I12" s="104" t="s">
        <v>19</v>
      </c>
      <c r="J12" s="106">
        <v>104</v>
      </c>
      <c r="K12" s="106">
        <v>105</v>
      </c>
      <c r="L12" s="242">
        <v>13</v>
      </c>
      <c r="M12" s="19"/>
      <c r="N12" s="20"/>
      <c r="O12" s="21"/>
    </row>
    <row r="13" spans="1:15" x14ac:dyDescent="0.25">
      <c r="A13" s="4"/>
      <c r="B13" s="5"/>
      <c r="C13" s="5"/>
      <c r="D13" s="5"/>
      <c r="E13" s="5"/>
      <c r="F13" s="5"/>
      <c r="G13" s="6">
        <v>5</v>
      </c>
      <c r="H13" s="131" t="s">
        <v>42</v>
      </c>
      <c r="I13" s="104" t="s">
        <v>43</v>
      </c>
      <c r="J13" s="106">
        <v>232</v>
      </c>
      <c r="K13" s="106">
        <v>232</v>
      </c>
      <c r="L13" s="242">
        <v>0</v>
      </c>
      <c r="M13" s="19"/>
      <c r="N13" s="20"/>
      <c r="O13" s="21"/>
    </row>
    <row r="14" spans="1:15" ht="45" x14ac:dyDescent="0.25">
      <c r="A14" s="4"/>
      <c r="B14" s="5">
        <v>20</v>
      </c>
      <c r="C14" s="5"/>
      <c r="D14" s="5"/>
      <c r="E14" s="5"/>
      <c r="F14" s="5"/>
      <c r="G14" s="5"/>
      <c r="H14" s="73" t="s">
        <v>177</v>
      </c>
      <c r="I14" s="104"/>
      <c r="J14" s="6"/>
      <c r="K14" s="6"/>
      <c r="L14" s="240"/>
      <c r="M14" s="19"/>
      <c r="N14" s="20"/>
      <c r="O14" s="21"/>
    </row>
    <row r="15" spans="1:15" x14ac:dyDescent="0.25">
      <c r="A15" s="4"/>
      <c r="B15" s="5"/>
      <c r="C15" s="5">
        <v>0</v>
      </c>
      <c r="D15" s="5"/>
      <c r="E15" s="5"/>
      <c r="F15" s="5"/>
      <c r="G15" s="5"/>
      <c r="H15" s="73" t="s">
        <v>15</v>
      </c>
      <c r="I15" s="61"/>
      <c r="J15" s="5"/>
      <c r="K15" s="5"/>
      <c r="L15" s="239"/>
      <c r="M15" s="19"/>
      <c r="N15" s="20"/>
      <c r="O15" s="21"/>
    </row>
    <row r="16" spans="1:15" x14ac:dyDescent="0.25">
      <c r="A16" s="4"/>
      <c r="B16" s="5"/>
      <c r="C16" s="5"/>
      <c r="D16" s="5">
        <v>0</v>
      </c>
      <c r="E16" s="5"/>
      <c r="F16" s="5"/>
      <c r="G16" s="5"/>
      <c r="H16" s="73" t="s">
        <v>16</v>
      </c>
      <c r="I16" s="104"/>
      <c r="J16" s="6"/>
      <c r="K16" s="6"/>
      <c r="L16" s="240"/>
      <c r="M16" s="19"/>
      <c r="N16" s="20"/>
      <c r="O16" s="21"/>
    </row>
    <row r="17" spans="1:15" x14ac:dyDescent="0.25">
      <c r="A17" s="4"/>
      <c r="B17" s="5"/>
      <c r="C17" s="5"/>
      <c r="D17" s="5"/>
      <c r="E17" s="5">
        <v>1</v>
      </c>
      <c r="F17" s="5">
        <v>0</v>
      </c>
      <c r="G17" s="5"/>
      <c r="H17" s="73" t="s">
        <v>39</v>
      </c>
      <c r="I17" s="104"/>
      <c r="J17" s="6"/>
      <c r="K17" s="6"/>
      <c r="L17" s="240"/>
      <c r="M17" s="19">
        <v>47767950</v>
      </c>
      <c r="N17" s="20">
        <v>47767950</v>
      </c>
      <c r="O17" s="21">
        <v>3852604.2800000003</v>
      </c>
    </row>
    <row r="18" spans="1:15" x14ac:dyDescent="0.25">
      <c r="A18" s="4">
        <v>4</v>
      </c>
      <c r="B18" s="5"/>
      <c r="C18" s="5"/>
      <c r="D18" s="5"/>
      <c r="E18" s="5"/>
      <c r="F18" s="5"/>
      <c r="G18" s="5">
        <v>1</v>
      </c>
      <c r="H18" s="73" t="s">
        <v>40</v>
      </c>
      <c r="I18" s="61" t="s">
        <v>19</v>
      </c>
      <c r="J18" s="102">
        <f t="shared" ref="J18" si="1">J19</f>
        <v>259</v>
      </c>
      <c r="K18" s="102">
        <v>261</v>
      </c>
      <c r="L18" s="241">
        <v>22</v>
      </c>
      <c r="M18" s="19"/>
      <c r="N18" s="20"/>
      <c r="O18" s="21"/>
    </row>
    <row r="19" spans="1:15" ht="15.75" thickBot="1" x14ac:dyDescent="0.3">
      <c r="A19" s="120"/>
      <c r="B19" s="126"/>
      <c r="C19" s="126"/>
      <c r="D19" s="126"/>
      <c r="E19" s="126"/>
      <c r="F19" s="126"/>
      <c r="G19" s="127">
        <v>2</v>
      </c>
      <c r="H19" s="145" t="s">
        <v>40</v>
      </c>
      <c r="I19" s="143" t="s">
        <v>19</v>
      </c>
      <c r="J19" s="127">
        <v>259</v>
      </c>
      <c r="K19" s="127">
        <v>261</v>
      </c>
      <c r="L19" s="243">
        <v>22</v>
      </c>
      <c r="M19" s="25"/>
      <c r="N19" s="26"/>
      <c r="O19" s="27"/>
    </row>
    <row r="22" spans="1:15" x14ac:dyDescent="0.25">
      <c r="H22" t="s">
        <v>187</v>
      </c>
    </row>
    <row r="23" spans="1:15" x14ac:dyDescent="0.25">
      <c r="H23" t="s">
        <v>202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57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79998168889431442"/>
  </sheetPr>
  <dimension ref="A1:AB30"/>
  <sheetViews>
    <sheetView tabSelected="1" view="pageBreakPreview" zoomScale="85" zoomScaleNormal="85" zoomScaleSheetLayoutView="85" workbookViewId="0">
      <selection activeCell="N18" sqref="N18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3.85546875" customWidth="1"/>
    <col min="10" max="11" width="10.7109375" customWidth="1"/>
    <col min="12" max="12" width="13.7109375" customWidth="1"/>
    <col min="13" max="14" width="19.85546875" bestFit="1" customWidth="1"/>
    <col min="15" max="15" width="16.5703125" bestFit="1" customWidth="1"/>
  </cols>
  <sheetData>
    <row r="1" spans="1:15" ht="15" customHeight="1" x14ac:dyDescent="0.25">
      <c r="A1" s="51" t="s">
        <v>33</v>
      </c>
    </row>
    <row r="2" spans="1:15" ht="15" customHeight="1" x14ac:dyDescent="0.25">
      <c r="A2" s="51" t="s">
        <v>34</v>
      </c>
    </row>
    <row r="3" spans="1:15" ht="15" customHeight="1" x14ac:dyDescent="0.25">
      <c r="A3" s="51" t="s">
        <v>209</v>
      </c>
    </row>
    <row r="4" spans="1:15" ht="15" customHeight="1" thickBot="1" x14ac:dyDescent="0.3"/>
    <row r="5" spans="1:15" s="132" customFormat="1" x14ac:dyDescent="0.25">
      <c r="A5" s="204" t="s">
        <v>178</v>
      </c>
      <c r="B5" s="205"/>
      <c r="C5" s="205"/>
      <c r="D5" s="205"/>
      <c r="E5" s="205"/>
      <c r="F5" s="205"/>
      <c r="G5" s="205"/>
      <c r="H5" s="205"/>
      <c r="I5" s="206"/>
      <c r="J5" s="196" t="s">
        <v>35</v>
      </c>
      <c r="K5" s="198"/>
      <c r="L5" s="200"/>
      <c r="M5" s="196" t="s">
        <v>1</v>
      </c>
      <c r="N5" s="198"/>
      <c r="O5" s="199"/>
    </row>
    <row r="6" spans="1:15" s="138" customFormat="1" ht="36.75" thickBot="1" x14ac:dyDescent="0.3">
      <c r="A6" s="42" t="s">
        <v>2</v>
      </c>
      <c r="B6" s="43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8</v>
      </c>
      <c r="H6" s="97" t="s">
        <v>9</v>
      </c>
      <c r="I6" s="45" t="s">
        <v>10</v>
      </c>
      <c r="J6" s="46" t="s">
        <v>11</v>
      </c>
      <c r="K6" s="46" t="s">
        <v>12</v>
      </c>
      <c r="L6" s="49" t="s">
        <v>13</v>
      </c>
      <c r="M6" s="50" t="s">
        <v>11</v>
      </c>
      <c r="N6" s="46" t="s">
        <v>12</v>
      </c>
      <c r="O6" s="48" t="s">
        <v>13</v>
      </c>
    </row>
    <row r="7" spans="1:15" s="132" customFormat="1" x14ac:dyDescent="0.25">
      <c r="A7" s="157"/>
      <c r="B7" s="168">
        <v>19</v>
      </c>
      <c r="C7" s="168"/>
      <c r="D7" s="168"/>
      <c r="E7" s="168"/>
      <c r="F7" s="168"/>
      <c r="G7" s="168"/>
      <c r="H7" s="185" t="s">
        <v>176</v>
      </c>
      <c r="I7" s="186"/>
      <c r="J7" s="172"/>
      <c r="K7" s="172"/>
      <c r="L7" s="244"/>
      <c r="M7" s="169"/>
      <c r="N7" s="170"/>
      <c r="O7" s="171"/>
    </row>
    <row r="8" spans="1:15" s="132" customFormat="1" x14ac:dyDescent="0.25">
      <c r="A8" s="158"/>
      <c r="B8" s="159"/>
      <c r="C8" s="173">
        <v>0</v>
      </c>
      <c r="D8" s="159"/>
      <c r="E8" s="159"/>
      <c r="F8" s="159"/>
      <c r="G8" s="159"/>
      <c r="H8" s="167" t="s">
        <v>15</v>
      </c>
      <c r="I8" s="179"/>
      <c r="J8" s="163"/>
      <c r="K8" s="163"/>
      <c r="L8" s="245"/>
      <c r="M8" s="174"/>
      <c r="N8" s="160"/>
      <c r="O8" s="161"/>
    </row>
    <row r="9" spans="1:15" s="132" customFormat="1" x14ac:dyDescent="0.25">
      <c r="A9" s="158"/>
      <c r="B9" s="159"/>
      <c r="C9" s="159"/>
      <c r="D9" s="159">
        <v>0</v>
      </c>
      <c r="E9" s="159"/>
      <c r="F9" s="159"/>
      <c r="G9" s="159"/>
      <c r="H9" s="167" t="s">
        <v>16</v>
      </c>
      <c r="I9" s="179"/>
      <c r="J9" s="163"/>
      <c r="K9" s="163"/>
      <c r="L9" s="245"/>
      <c r="M9" s="174"/>
      <c r="N9" s="160"/>
      <c r="O9" s="161"/>
    </row>
    <row r="10" spans="1:15" s="132" customFormat="1" x14ac:dyDescent="0.25">
      <c r="A10" s="158"/>
      <c r="B10" s="159"/>
      <c r="C10" s="159"/>
      <c r="D10" s="159"/>
      <c r="E10" s="159">
        <v>1</v>
      </c>
      <c r="F10" s="159">
        <v>0</v>
      </c>
      <c r="G10" s="159"/>
      <c r="H10" s="167" t="s">
        <v>39</v>
      </c>
      <c r="I10" s="178"/>
      <c r="J10" s="163"/>
      <c r="K10" s="163"/>
      <c r="L10" s="245"/>
      <c r="M10" s="174">
        <v>50000000</v>
      </c>
      <c r="N10" s="160">
        <v>50000000</v>
      </c>
      <c r="O10" s="161">
        <v>3590612.7</v>
      </c>
    </row>
    <row r="11" spans="1:15" s="132" customFormat="1" x14ac:dyDescent="0.25">
      <c r="A11" s="158">
        <v>4</v>
      </c>
      <c r="B11" s="159"/>
      <c r="C11" s="159"/>
      <c r="D11" s="159"/>
      <c r="E11" s="159"/>
      <c r="F11" s="159"/>
      <c r="G11" s="159">
        <v>1</v>
      </c>
      <c r="H11" s="167" t="s">
        <v>40</v>
      </c>
      <c r="I11" s="180" t="s">
        <v>19</v>
      </c>
      <c r="J11" s="160">
        <f t="shared" ref="J11" si="0">J12</f>
        <v>225</v>
      </c>
      <c r="K11" s="160">
        <v>225</v>
      </c>
      <c r="L11" s="246">
        <v>6</v>
      </c>
      <c r="M11" s="174"/>
      <c r="N11" s="160"/>
      <c r="O11" s="161"/>
    </row>
    <row r="12" spans="1:15" s="132" customFormat="1" x14ac:dyDescent="0.25">
      <c r="A12" s="158"/>
      <c r="B12" s="159"/>
      <c r="C12" s="159"/>
      <c r="D12" s="159"/>
      <c r="E12" s="159"/>
      <c r="F12" s="159"/>
      <c r="G12" s="162">
        <v>2</v>
      </c>
      <c r="H12" s="166" t="s">
        <v>40</v>
      </c>
      <c r="I12" s="178" t="s">
        <v>19</v>
      </c>
      <c r="J12" s="163">
        <v>225</v>
      </c>
      <c r="K12" s="163">
        <v>225</v>
      </c>
      <c r="L12" s="245">
        <v>6</v>
      </c>
      <c r="M12" s="174"/>
      <c r="N12" s="160"/>
      <c r="O12" s="161"/>
    </row>
    <row r="13" spans="1:15" s="132" customFormat="1" x14ac:dyDescent="0.25">
      <c r="A13" s="158"/>
      <c r="B13" s="159"/>
      <c r="C13" s="159"/>
      <c r="D13" s="159"/>
      <c r="E13" s="159">
        <v>2</v>
      </c>
      <c r="F13" s="159">
        <v>0</v>
      </c>
      <c r="G13" s="159"/>
      <c r="H13" s="167" t="s">
        <v>179</v>
      </c>
      <c r="I13" s="178"/>
      <c r="J13" s="163"/>
      <c r="K13" s="163"/>
      <c r="L13" s="245"/>
      <c r="M13" s="174">
        <v>529394000</v>
      </c>
      <c r="N13" s="160">
        <v>379394000</v>
      </c>
      <c r="O13" s="161">
        <v>9650500</v>
      </c>
    </row>
    <row r="14" spans="1:15" s="132" customFormat="1" ht="30" x14ac:dyDescent="0.25">
      <c r="A14" s="158">
        <v>4</v>
      </c>
      <c r="B14" s="159"/>
      <c r="C14" s="159"/>
      <c r="D14" s="159"/>
      <c r="E14" s="159"/>
      <c r="F14" s="159"/>
      <c r="G14" s="159">
        <v>1</v>
      </c>
      <c r="H14" s="167" t="s">
        <v>180</v>
      </c>
      <c r="I14" s="180" t="s">
        <v>160</v>
      </c>
      <c r="J14" s="160">
        <f t="shared" ref="J14" si="1">SUM(J15:J19)</f>
        <v>14152</v>
      </c>
      <c r="K14" s="160">
        <v>10847</v>
      </c>
      <c r="L14" s="246">
        <v>76</v>
      </c>
      <c r="M14" s="174"/>
      <c r="N14" s="160"/>
      <c r="O14" s="161"/>
    </row>
    <row r="15" spans="1:15" s="132" customFormat="1" ht="27" x14ac:dyDescent="0.25">
      <c r="A15" s="158"/>
      <c r="B15" s="159"/>
      <c r="C15" s="159"/>
      <c r="D15" s="159"/>
      <c r="E15" s="159"/>
      <c r="F15" s="159"/>
      <c r="G15" s="162">
        <v>2</v>
      </c>
      <c r="H15" s="166" t="s">
        <v>181</v>
      </c>
      <c r="I15" s="178" t="s">
        <v>160</v>
      </c>
      <c r="J15" s="163">
        <v>398</v>
      </c>
      <c r="K15" s="163">
        <v>322</v>
      </c>
      <c r="L15" s="245">
        <v>0</v>
      </c>
      <c r="M15" s="174"/>
      <c r="N15" s="160"/>
      <c r="O15" s="161"/>
    </row>
    <row r="16" spans="1:15" s="132" customFormat="1" ht="27" x14ac:dyDescent="0.25">
      <c r="A16" s="158"/>
      <c r="B16" s="159"/>
      <c r="C16" s="159"/>
      <c r="D16" s="159"/>
      <c r="E16" s="159"/>
      <c r="F16" s="159"/>
      <c r="G16" s="162">
        <v>3</v>
      </c>
      <c r="H16" s="166" t="s">
        <v>182</v>
      </c>
      <c r="I16" s="178" t="s">
        <v>160</v>
      </c>
      <c r="J16" s="163">
        <v>364</v>
      </c>
      <c r="K16" s="163">
        <v>525</v>
      </c>
      <c r="L16" s="245">
        <v>0</v>
      </c>
      <c r="M16" s="174"/>
      <c r="N16" s="160"/>
      <c r="O16" s="161"/>
    </row>
    <row r="17" spans="1:15" s="132" customFormat="1" ht="27" x14ac:dyDescent="0.25">
      <c r="A17" s="158"/>
      <c r="B17" s="159"/>
      <c r="C17" s="159"/>
      <c r="D17" s="159"/>
      <c r="E17" s="159"/>
      <c r="F17" s="159"/>
      <c r="G17" s="162">
        <v>4</v>
      </c>
      <c r="H17" s="166" t="s">
        <v>183</v>
      </c>
      <c r="I17" s="178" t="s">
        <v>160</v>
      </c>
      <c r="J17" s="163">
        <v>420</v>
      </c>
      <c r="K17" s="163">
        <v>290</v>
      </c>
      <c r="L17" s="245">
        <v>0</v>
      </c>
      <c r="M17" s="174"/>
      <c r="N17" s="160"/>
      <c r="O17" s="161"/>
    </row>
    <row r="18" spans="1:15" s="132" customFormat="1" ht="27" x14ac:dyDescent="0.25">
      <c r="A18" s="158"/>
      <c r="B18" s="159"/>
      <c r="C18" s="159"/>
      <c r="D18" s="159"/>
      <c r="E18" s="159"/>
      <c r="F18" s="159"/>
      <c r="G18" s="162">
        <v>5</v>
      </c>
      <c r="H18" s="166" t="s">
        <v>184</v>
      </c>
      <c r="I18" s="178" t="s">
        <v>160</v>
      </c>
      <c r="J18" s="163">
        <v>1250</v>
      </c>
      <c r="K18" s="163">
        <v>1120</v>
      </c>
      <c r="L18" s="245">
        <v>0</v>
      </c>
      <c r="M18" s="174"/>
      <c r="N18" s="160"/>
      <c r="O18" s="161"/>
    </row>
    <row r="19" spans="1:15" s="132" customFormat="1" ht="27.75" thickBot="1" x14ac:dyDescent="0.3">
      <c r="A19" s="181"/>
      <c r="B19" s="182"/>
      <c r="C19" s="182"/>
      <c r="D19" s="182"/>
      <c r="E19" s="182"/>
      <c r="F19" s="182"/>
      <c r="G19" s="164">
        <v>7</v>
      </c>
      <c r="H19" s="183" t="s">
        <v>185</v>
      </c>
      <c r="I19" s="184" t="s">
        <v>160</v>
      </c>
      <c r="J19" s="165">
        <v>11720</v>
      </c>
      <c r="K19" s="165">
        <v>8590</v>
      </c>
      <c r="L19" s="247">
        <v>76</v>
      </c>
      <c r="M19" s="175"/>
      <c r="N19" s="176"/>
      <c r="O19" s="177"/>
    </row>
    <row r="20" spans="1:15" s="132" customFormat="1" ht="13.5" x14ac:dyDescent="0.25"/>
    <row r="21" spans="1:15" x14ac:dyDescent="0.25">
      <c r="H21" s="190" t="s">
        <v>187</v>
      </c>
    </row>
    <row r="22" spans="1:15" x14ac:dyDescent="0.25">
      <c r="H22" s="190" t="s">
        <v>192</v>
      </c>
    </row>
    <row r="29" spans="1:15" ht="21" x14ac:dyDescent="0.35">
      <c r="H29" s="191" t="s">
        <v>203</v>
      </c>
    </row>
    <row r="30" spans="1:15" ht="21" x14ac:dyDescent="0.35">
      <c r="H30" s="191" t="s">
        <v>204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5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</sheetPr>
  <dimension ref="A1:O24"/>
  <sheetViews>
    <sheetView view="pageBreakPreview" zoomScaleNormal="85" zoomScaleSheetLayoutView="100" workbookViewId="0">
      <selection activeCell="J5" sqref="J5:O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5" width="13.7109375" customWidth="1"/>
  </cols>
  <sheetData>
    <row r="1" spans="1:15" ht="15" customHeight="1" x14ac:dyDescent="0.25">
      <c r="A1" s="51" t="s">
        <v>33</v>
      </c>
    </row>
    <row r="2" spans="1:15" ht="15" customHeight="1" x14ac:dyDescent="0.25">
      <c r="A2" s="51" t="s">
        <v>34</v>
      </c>
    </row>
    <row r="3" spans="1:15" ht="15" customHeight="1" x14ac:dyDescent="0.25">
      <c r="A3" s="51" t="s">
        <v>209</v>
      </c>
    </row>
    <row r="4" spans="1:15" ht="15" customHeight="1" thickBot="1" x14ac:dyDescent="0.3"/>
    <row r="5" spans="1:15" s="70" customFormat="1" x14ac:dyDescent="0.2">
      <c r="A5" s="193" t="s">
        <v>37</v>
      </c>
      <c r="B5" s="194"/>
      <c r="C5" s="194"/>
      <c r="D5" s="194"/>
      <c r="E5" s="194"/>
      <c r="F5" s="194"/>
      <c r="G5" s="194"/>
      <c r="H5" s="194"/>
      <c r="I5" s="195"/>
      <c r="J5" s="196" t="s">
        <v>35</v>
      </c>
      <c r="K5" s="198"/>
      <c r="L5" s="199"/>
      <c r="M5" s="197" t="s">
        <v>1</v>
      </c>
      <c r="N5" s="198"/>
      <c r="O5" s="198"/>
    </row>
    <row r="6" spans="1:15" s="10" customFormat="1" ht="36.75" thickBot="1" x14ac:dyDescent="0.25">
      <c r="A6" s="42" t="s">
        <v>2</v>
      </c>
      <c r="B6" s="43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8</v>
      </c>
      <c r="H6" s="97" t="s">
        <v>9</v>
      </c>
      <c r="I6" s="45" t="s">
        <v>10</v>
      </c>
      <c r="J6" s="50" t="s">
        <v>11</v>
      </c>
      <c r="K6" s="46" t="s">
        <v>12</v>
      </c>
      <c r="L6" s="48" t="s">
        <v>13</v>
      </c>
      <c r="M6" s="100" t="s">
        <v>11</v>
      </c>
      <c r="N6" s="46" t="s">
        <v>12</v>
      </c>
      <c r="O6" s="47" t="s">
        <v>13</v>
      </c>
    </row>
    <row r="7" spans="1:15" s="70" customFormat="1" ht="30" x14ac:dyDescent="0.2">
      <c r="A7" s="210"/>
      <c r="B7" s="211">
        <v>11</v>
      </c>
      <c r="C7" s="211"/>
      <c r="D7" s="211"/>
      <c r="E7" s="211"/>
      <c r="F7" s="211"/>
      <c r="G7" s="211"/>
      <c r="H7" s="212" t="s">
        <v>38</v>
      </c>
      <c r="I7" s="213"/>
      <c r="J7" s="214"/>
      <c r="K7" s="215"/>
      <c r="L7" s="216"/>
      <c r="M7" s="217"/>
      <c r="N7" s="215"/>
      <c r="O7" s="216"/>
    </row>
    <row r="8" spans="1:15" s="70" customFormat="1" x14ac:dyDescent="0.2">
      <c r="A8" s="4"/>
      <c r="B8" s="5"/>
      <c r="C8" s="71">
        <v>0</v>
      </c>
      <c r="D8" s="5"/>
      <c r="E8" s="5"/>
      <c r="F8" s="5"/>
      <c r="G8" s="5"/>
      <c r="H8" s="73" t="s">
        <v>15</v>
      </c>
      <c r="I8" s="61"/>
      <c r="J8" s="91"/>
      <c r="K8" s="80"/>
      <c r="L8" s="92"/>
      <c r="M8" s="82"/>
      <c r="N8" s="80"/>
      <c r="O8" s="92"/>
    </row>
    <row r="9" spans="1:15" s="70" customFormat="1" x14ac:dyDescent="0.2">
      <c r="A9" s="4"/>
      <c r="B9" s="5"/>
      <c r="C9" s="5"/>
      <c r="D9" s="5">
        <v>0</v>
      </c>
      <c r="E9" s="5"/>
      <c r="F9" s="5"/>
      <c r="G9" s="5"/>
      <c r="H9" s="73" t="s">
        <v>16</v>
      </c>
      <c r="I9" s="61"/>
      <c r="J9" s="91"/>
      <c r="K9" s="80"/>
      <c r="L9" s="92"/>
      <c r="M9" s="82"/>
      <c r="N9" s="80"/>
      <c r="O9" s="92"/>
    </row>
    <row r="10" spans="1:15" s="70" customFormat="1" x14ac:dyDescent="0.2">
      <c r="A10" s="4"/>
      <c r="B10" s="5"/>
      <c r="C10" s="5"/>
      <c r="D10" s="5"/>
      <c r="E10" s="5">
        <v>1</v>
      </c>
      <c r="F10" s="5">
        <v>0</v>
      </c>
      <c r="G10" s="5"/>
      <c r="H10" s="73" t="s">
        <v>39</v>
      </c>
      <c r="I10" s="61"/>
      <c r="J10" s="91"/>
      <c r="K10" s="80"/>
      <c r="L10" s="92"/>
      <c r="M10" s="83"/>
      <c r="N10" s="81"/>
      <c r="O10" s="94"/>
    </row>
    <row r="11" spans="1:15" s="70" customFormat="1" x14ac:dyDescent="0.2">
      <c r="A11" s="4">
        <v>4</v>
      </c>
      <c r="B11" s="5"/>
      <c r="C11" s="5"/>
      <c r="D11" s="5"/>
      <c r="E11" s="6"/>
      <c r="F11" s="6"/>
      <c r="G11" s="5">
        <v>1</v>
      </c>
      <c r="H11" s="78" t="s">
        <v>40</v>
      </c>
      <c r="I11" s="65" t="s">
        <v>19</v>
      </c>
      <c r="J11" s="93">
        <v>471</v>
      </c>
      <c r="K11" s="81">
        <v>471</v>
      </c>
      <c r="L11" s="94">
        <v>0</v>
      </c>
      <c r="M11" s="83">
        <v>85426696</v>
      </c>
      <c r="N11" s="81">
        <v>79043170</v>
      </c>
      <c r="O11" s="94">
        <v>7760268.7799999993</v>
      </c>
    </row>
    <row r="12" spans="1:15" s="70" customFormat="1" x14ac:dyDescent="0.2">
      <c r="A12" s="4"/>
      <c r="B12" s="5"/>
      <c r="C12" s="5"/>
      <c r="D12" s="5"/>
      <c r="E12" s="6"/>
      <c r="F12" s="6"/>
      <c r="G12" s="6">
        <v>9</v>
      </c>
      <c r="H12" s="79" t="s">
        <v>40</v>
      </c>
      <c r="I12" s="66" t="s">
        <v>19</v>
      </c>
      <c r="J12" s="91">
        <v>471</v>
      </c>
      <c r="K12" s="80">
        <v>471</v>
      </c>
      <c r="L12" s="92">
        <v>0</v>
      </c>
      <c r="M12" s="82"/>
      <c r="N12" s="80"/>
      <c r="O12" s="92"/>
    </row>
    <row r="13" spans="1:15" s="70" customFormat="1" x14ac:dyDescent="0.2">
      <c r="A13" s="4"/>
      <c r="B13" s="5"/>
      <c r="C13" s="5"/>
      <c r="D13" s="5"/>
      <c r="E13" s="5">
        <v>2</v>
      </c>
      <c r="F13" s="5">
        <v>0</v>
      </c>
      <c r="G13" s="5"/>
      <c r="H13" s="78" t="s">
        <v>41</v>
      </c>
      <c r="I13" s="65"/>
      <c r="J13" s="91"/>
      <c r="K13" s="80"/>
      <c r="L13" s="92"/>
      <c r="M13" s="82"/>
      <c r="N13" s="80"/>
      <c r="O13" s="92"/>
    </row>
    <row r="14" spans="1:15" s="70" customFormat="1" x14ac:dyDescent="0.2">
      <c r="A14" s="4">
        <v>4</v>
      </c>
      <c r="B14" s="5"/>
      <c r="C14" s="5"/>
      <c r="D14" s="5"/>
      <c r="E14" s="6"/>
      <c r="F14" s="6"/>
      <c r="G14" s="5">
        <v>1</v>
      </c>
      <c r="H14" s="78" t="s">
        <v>42</v>
      </c>
      <c r="I14" s="65" t="s">
        <v>43</v>
      </c>
      <c r="J14" s="93">
        <v>2357</v>
      </c>
      <c r="K14" s="81">
        <v>2357</v>
      </c>
      <c r="L14" s="94">
        <v>201</v>
      </c>
      <c r="M14" s="83">
        <v>140723304</v>
      </c>
      <c r="N14" s="81">
        <v>131626402</v>
      </c>
      <c r="O14" s="94">
        <v>18180551.560000002</v>
      </c>
    </row>
    <row r="15" spans="1:15" s="70" customFormat="1" x14ac:dyDescent="0.2">
      <c r="A15" s="67"/>
      <c r="B15" s="72"/>
      <c r="C15" s="72"/>
      <c r="D15" s="72"/>
      <c r="E15" s="72"/>
      <c r="F15" s="72"/>
      <c r="G15" s="72">
        <v>5</v>
      </c>
      <c r="H15" s="192" t="s">
        <v>42</v>
      </c>
      <c r="I15" s="84" t="s">
        <v>43</v>
      </c>
      <c r="J15" s="91">
        <v>2357</v>
      </c>
      <c r="K15" s="80">
        <v>2357</v>
      </c>
      <c r="L15" s="92">
        <v>201</v>
      </c>
      <c r="M15" s="82"/>
      <c r="N15" s="80"/>
      <c r="O15" s="92"/>
    </row>
    <row r="16" spans="1:15" s="70" customFormat="1" ht="30" x14ac:dyDescent="0.2">
      <c r="A16" s="4"/>
      <c r="B16" s="5">
        <v>94</v>
      </c>
      <c r="C16" s="5"/>
      <c r="D16" s="5"/>
      <c r="E16" s="5"/>
      <c r="F16" s="5"/>
      <c r="G16" s="5"/>
      <c r="H16" s="73" t="s">
        <v>205</v>
      </c>
      <c r="I16" s="61"/>
      <c r="J16" s="91"/>
      <c r="K16" s="80"/>
      <c r="L16" s="92"/>
      <c r="M16" s="82"/>
      <c r="N16" s="80"/>
      <c r="O16" s="92"/>
    </row>
    <row r="17" spans="1:15" s="70" customFormat="1" ht="45" x14ac:dyDescent="0.2">
      <c r="A17" s="4"/>
      <c r="B17" s="5"/>
      <c r="C17" s="71">
        <v>11</v>
      </c>
      <c r="D17" s="5"/>
      <c r="E17" s="5"/>
      <c r="F17" s="5"/>
      <c r="G17" s="5"/>
      <c r="H17" s="73" t="s">
        <v>206</v>
      </c>
      <c r="I17" s="61"/>
      <c r="J17" s="91"/>
      <c r="K17" s="80"/>
      <c r="L17" s="92"/>
      <c r="M17" s="82"/>
      <c r="N17" s="80"/>
      <c r="O17" s="92"/>
    </row>
    <row r="18" spans="1:15" s="70" customFormat="1" ht="45" x14ac:dyDescent="0.2">
      <c r="A18" s="4"/>
      <c r="B18" s="5"/>
      <c r="C18" s="71"/>
      <c r="D18" s="5"/>
      <c r="E18" s="5">
        <v>1</v>
      </c>
      <c r="F18" s="5">
        <v>0</v>
      </c>
      <c r="G18" s="5"/>
      <c r="H18" s="73" t="s">
        <v>207</v>
      </c>
      <c r="I18" s="61"/>
      <c r="J18" s="91"/>
      <c r="K18" s="80"/>
      <c r="L18" s="92"/>
      <c r="M18" s="82"/>
      <c r="N18" s="80"/>
      <c r="O18" s="92"/>
    </row>
    <row r="19" spans="1:15" s="70" customFormat="1" ht="30" x14ac:dyDescent="0.2">
      <c r="A19" s="4"/>
      <c r="B19" s="5"/>
      <c r="C19" s="71"/>
      <c r="D19" s="5"/>
      <c r="E19" s="5"/>
      <c r="F19" s="5"/>
      <c r="G19" s="5">
        <v>1</v>
      </c>
      <c r="H19" s="73" t="s">
        <v>208</v>
      </c>
      <c r="I19" s="61" t="s">
        <v>44</v>
      </c>
      <c r="J19" s="91">
        <v>0</v>
      </c>
      <c r="K19" s="80">
        <v>15</v>
      </c>
      <c r="L19" s="94">
        <v>0</v>
      </c>
      <c r="M19" s="83">
        <v>0</v>
      </c>
      <c r="N19" s="81">
        <v>30035166</v>
      </c>
      <c r="O19" s="94">
        <v>0</v>
      </c>
    </row>
    <row r="20" spans="1:15" s="70" customFormat="1" ht="27.75" thickBot="1" x14ac:dyDescent="0.25">
      <c r="A20" s="137"/>
      <c r="B20" s="127"/>
      <c r="C20" s="218"/>
      <c r="D20" s="127"/>
      <c r="E20" s="127"/>
      <c r="F20" s="127"/>
      <c r="G20" s="127">
        <v>2</v>
      </c>
      <c r="H20" s="145" t="s">
        <v>208</v>
      </c>
      <c r="I20" s="143" t="s">
        <v>44</v>
      </c>
      <c r="J20" s="207">
        <v>0</v>
      </c>
      <c r="K20" s="208">
        <v>15</v>
      </c>
      <c r="L20" s="209">
        <v>0</v>
      </c>
      <c r="M20" s="219"/>
      <c r="N20" s="208"/>
      <c r="O20" s="209"/>
    </row>
    <row r="23" spans="1:15" x14ac:dyDescent="0.25">
      <c r="H23" t="s">
        <v>187</v>
      </c>
    </row>
    <row r="24" spans="1:15" x14ac:dyDescent="0.25">
      <c r="H24" t="s">
        <v>188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5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</sheetPr>
  <dimension ref="A1:AB43"/>
  <sheetViews>
    <sheetView view="pageBreakPreview" topLeftCell="A16" zoomScale="85" zoomScaleNormal="85" zoomScaleSheetLayoutView="85" workbookViewId="0">
      <selection activeCell="M29" sqref="M29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0" width="10.7109375" customWidth="1"/>
    <col min="11" max="12" width="13.7109375" customWidth="1"/>
    <col min="13" max="13" width="19.85546875" bestFit="1" customWidth="1"/>
    <col min="14" max="14" width="19.42578125" bestFit="1" customWidth="1"/>
    <col min="15" max="15" width="17.5703125" bestFit="1" customWidth="1"/>
  </cols>
  <sheetData>
    <row r="1" spans="1:15" ht="15" customHeight="1" x14ac:dyDescent="0.25">
      <c r="A1" s="51" t="s">
        <v>33</v>
      </c>
    </row>
    <row r="2" spans="1:15" ht="15" customHeight="1" x14ac:dyDescent="0.25">
      <c r="A2" s="51" t="s">
        <v>34</v>
      </c>
    </row>
    <row r="3" spans="1:15" ht="15" customHeight="1" x14ac:dyDescent="0.25">
      <c r="A3" s="51" t="s">
        <v>209</v>
      </c>
    </row>
    <row r="4" spans="1:15" ht="15" customHeight="1" thickBot="1" x14ac:dyDescent="0.3"/>
    <row r="5" spans="1:15" x14ac:dyDescent="0.25">
      <c r="A5" s="193" t="s">
        <v>45</v>
      </c>
      <c r="B5" s="194"/>
      <c r="C5" s="194"/>
      <c r="D5" s="194"/>
      <c r="E5" s="194"/>
      <c r="F5" s="194"/>
      <c r="G5" s="194"/>
      <c r="H5" s="194"/>
      <c r="I5" s="195"/>
      <c r="J5" s="196" t="s">
        <v>35</v>
      </c>
      <c r="K5" s="198"/>
      <c r="L5" s="199"/>
      <c r="M5" s="197" t="s">
        <v>1</v>
      </c>
      <c r="N5" s="198"/>
      <c r="O5" s="198"/>
    </row>
    <row r="6" spans="1:15" s="10" customFormat="1" ht="36.75" thickBot="1" x14ac:dyDescent="0.25">
      <c r="A6" s="42" t="s">
        <v>2</v>
      </c>
      <c r="B6" s="43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8</v>
      </c>
      <c r="H6" s="97" t="s">
        <v>9</v>
      </c>
      <c r="I6" s="45" t="s">
        <v>10</v>
      </c>
      <c r="J6" s="50" t="s">
        <v>11</v>
      </c>
      <c r="K6" s="46" t="s">
        <v>12</v>
      </c>
      <c r="L6" s="48" t="s">
        <v>13</v>
      </c>
      <c r="M6" s="100" t="s">
        <v>11</v>
      </c>
      <c r="N6" s="46" t="s">
        <v>12</v>
      </c>
      <c r="O6" s="47" t="s">
        <v>13</v>
      </c>
    </row>
    <row r="7" spans="1:15" ht="30" x14ac:dyDescent="0.25">
      <c r="A7" s="210"/>
      <c r="B7" s="225">
        <v>11</v>
      </c>
      <c r="C7" s="211"/>
      <c r="D7" s="211"/>
      <c r="E7" s="211"/>
      <c r="F7" s="211"/>
      <c r="G7" s="211"/>
      <c r="H7" s="212" t="s">
        <v>38</v>
      </c>
      <c r="I7" s="213"/>
      <c r="J7" s="226"/>
      <c r="K7" s="227"/>
      <c r="L7" s="228"/>
      <c r="M7" s="229"/>
      <c r="N7" s="227"/>
      <c r="O7" s="228"/>
    </row>
    <row r="8" spans="1:15" x14ac:dyDescent="0.25">
      <c r="A8" s="4"/>
      <c r="B8" s="108"/>
      <c r="C8" s="71">
        <v>0</v>
      </c>
      <c r="D8" s="5"/>
      <c r="E8" s="5"/>
      <c r="F8" s="5"/>
      <c r="G8" s="5"/>
      <c r="H8" s="73" t="s">
        <v>15</v>
      </c>
      <c r="I8" s="61"/>
      <c r="J8" s="19"/>
      <c r="K8" s="20"/>
      <c r="L8" s="21"/>
      <c r="M8" s="63"/>
      <c r="N8" s="20"/>
      <c r="O8" s="21"/>
    </row>
    <row r="9" spans="1:15" x14ac:dyDescent="0.25">
      <c r="A9" s="4"/>
      <c r="B9" s="108"/>
      <c r="C9" s="5"/>
      <c r="D9" s="5">
        <v>0</v>
      </c>
      <c r="E9" s="5"/>
      <c r="F9" s="5"/>
      <c r="G9" s="5"/>
      <c r="H9" s="73" t="s">
        <v>16</v>
      </c>
      <c r="I9" s="61"/>
      <c r="J9" s="19"/>
      <c r="K9" s="20"/>
      <c r="L9" s="21"/>
      <c r="M9" s="63"/>
      <c r="N9" s="20"/>
      <c r="O9" s="21"/>
    </row>
    <row r="10" spans="1:15" x14ac:dyDescent="0.25">
      <c r="A10" s="4"/>
      <c r="B10" s="108"/>
      <c r="C10" s="5"/>
      <c r="D10" s="5"/>
      <c r="E10" s="5">
        <v>1</v>
      </c>
      <c r="F10" s="5">
        <v>0</v>
      </c>
      <c r="G10" s="5"/>
      <c r="H10" s="73" t="s">
        <v>39</v>
      </c>
      <c r="I10" s="61"/>
      <c r="J10" s="19"/>
      <c r="K10" s="20"/>
      <c r="L10" s="21"/>
      <c r="M10" s="230">
        <v>24604500</v>
      </c>
      <c r="N10" s="109">
        <v>24604500</v>
      </c>
      <c r="O10" s="110">
        <v>2294318.75</v>
      </c>
    </row>
    <row r="11" spans="1:15" x14ac:dyDescent="0.25">
      <c r="A11" s="4">
        <v>4</v>
      </c>
      <c r="B11" s="108"/>
      <c r="C11" s="5"/>
      <c r="D11" s="5"/>
      <c r="E11" s="5"/>
      <c r="F11" s="5"/>
      <c r="G11" s="5">
        <v>1</v>
      </c>
      <c r="H11" s="78" t="s">
        <v>40</v>
      </c>
      <c r="I11" s="61" t="s">
        <v>19</v>
      </c>
      <c r="J11" s="19">
        <f>J12</f>
        <v>120</v>
      </c>
      <c r="K11" s="20">
        <v>120</v>
      </c>
      <c r="L11" s="21">
        <v>0</v>
      </c>
      <c r="M11" s="231"/>
      <c r="N11" s="22"/>
      <c r="O11" s="110"/>
    </row>
    <row r="12" spans="1:15" x14ac:dyDescent="0.25">
      <c r="A12" s="4"/>
      <c r="B12" s="108"/>
      <c r="C12" s="5"/>
      <c r="D12" s="5"/>
      <c r="E12" s="6"/>
      <c r="F12" s="6"/>
      <c r="G12" s="6">
        <v>9</v>
      </c>
      <c r="H12" s="79" t="s">
        <v>40</v>
      </c>
      <c r="I12" s="104" t="s">
        <v>19</v>
      </c>
      <c r="J12" s="58">
        <v>120</v>
      </c>
      <c r="K12" s="23">
        <v>120</v>
      </c>
      <c r="L12" s="29">
        <v>0</v>
      </c>
      <c r="M12" s="232"/>
      <c r="N12" s="23"/>
      <c r="O12" s="110"/>
    </row>
    <row r="13" spans="1:15" ht="30" x14ac:dyDescent="0.25">
      <c r="A13" s="4"/>
      <c r="B13" s="108"/>
      <c r="C13" s="5">
        <v>1</v>
      </c>
      <c r="D13" s="5"/>
      <c r="E13" s="5"/>
      <c r="F13" s="5"/>
      <c r="G13" s="5"/>
      <c r="H13" s="78" t="s">
        <v>46</v>
      </c>
      <c r="I13" s="61"/>
      <c r="J13" s="19"/>
      <c r="K13" s="20"/>
      <c r="L13" s="21"/>
      <c r="M13" s="63"/>
      <c r="N13" s="20"/>
      <c r="O13" s="110"/>
    </row>
    <row r="14" spans="1:15" x14ac:dyDescent="0.25">
      <c r="A14" s="4"/>
      <c r="B14" s="108"/>
      <c r="C14" s="5"/>
      <c r="D14" s="5">
        <v>0</v>
      </c>
      <c r="E14" s="6"/>
      <c r="F14" s="6"/>
      <c r="G14" s="6"/>
      <c r="H14" s="78" t="s">
        <v>16</v>
      </c>
      <c r="I14" s="104"/>
      <c r="J14" s="58"/>
      <c r="K14" s="23"/>
      <c r="L14" s="29"/>
      <c r="M14" s="232"/>
      <c r="N14" s="23"/>
      <c r="O14" s="110"/>
    </row>
    <row r="15" spans="1:15" ht="30" x14ac:dyDescent="0.25">
      <c r="A15" s="4"/>
      <c r="B15" s="108"/>
      <c r="C15" s="5"/>
      <c r="D15" s="5"/>
      <c r="E15" s="6">
        <v>1</v>
      </c>
      <c r="F15" s="6"/>
      <c r="G15" s="5"/>
      <c r="H15" s="78" t="s">
        <v>47</v>
      </c>
      <c r="I15" s="104"/>
      <c r="J15" s="19"/>
      <c r="K15" s="20"/>
      <c r="L15" s="21"/>
      <c r="M15" s="230">
        <v>5240000</v>
      </c>
      <c r="N15" s="109">
        <v>5240000</v>
      </c>
      <c r="O15" s="110">
        <v>5240000</v>
      </c>
    </row>
    <row r="16" spans="1:15" ht="30" x14ac:dyDescent="0.25">
      <c r="A16" s="4">
        <v>4</v>
      </c>
      <c r="B16" s="108"/>
      <c r="C16" s="5"/>
      <c r="D16" s="5"/>
      <c r="E16" s="5"/>
      <c r="F16" s="5"/>
      <c r="G16" s="5">
        <v>1</v>
      </c>
      <c r="H16" s="78" t="s">
        <v>48</v>
      </c>
      <c r="I16" s="65" t="s">
        <v>44</v>
      </c>
      <c r="J16" s="19">
        <f>J17</f>
        <v>11</v>
      </c>
      <c r="K16" s="20">
        <v>11</v>
      </c>
      <c r="L16" s="21">
        <v>0</v>
      </c>
      <c r="M16" s="231"/>
      <c r="N16" s="22"/>
      <c r="O16" s="110"/>
    </row>
    <row r="17" spans="1:15" ht="27" x14ac:dyDescent="0.25">
      <c r="A17" s="4"/>
      <c r="B17" s="108"/>
      <c r="C17" s="5"/>
      <c r="D17" s="5"/>
      <c r="E17" s="6"/>
      <c r="F17" s="6"/>
      <c r="G17" s="6">
        <v>4</v>
      </c>
      <c r="H17" s="79" t="s">
        <v>48</v>
      </c>
      <c r="I17" s="66" t="s">
        <v>44</v>
      </c>
      <c r="J17" s="58">
        <v>11</v>
      </c>
      <c r="K17" s="23">
        <v>11</v>
      </c>
      <c r="L17" s="29">
        <v>0</v>
      </c>
      <c r="M17" s="232"/>
      <c r="N17" s="23"/>
      <c r="O17" s="110"/>
    </row>
    <row r="18" spans="1:15" ht="30" x14ac:dyDescent="0.25">
      <c r="A18" s="4"/>
      <c r="B18" s="108"/>
      <c r="C18" s="5"/>
      <c r="D18" s="5"/>
      <c r="E18" s="5">
        <v>2</v>
      </c>
      <c r="F18" s="6"/>
      <c r="G18" s="6"/>
      <c r="H18" s="78" t="s">
        <v>49</v>
      </c>
      <c r="I18" s="104"/>
      <c r="J18" s="58"/>
      <c r="K18" s="23"/>
      <c r="L18" s="29"/>
      <c r="M18" s="230">
        <v>839993853</v>
      </c>
      <c r="N18" s="109">
        <v>573599118</v>
      </c>
      <c r="O18" s="110">
        <v>22488951.609999999</v>
      </c>
    </row>
    <row r="19" spans="1:15" ht="30" x14ac:dyDescent="0.25">
      <c r="A19" s="67">
        <v>4</v>
      </c>
      <c r="B19" s="108"/>
      <c r="C19" s="69"/>
      <c r="D19" s="69"/>
      <c r="E19" s="69"/>
      <c r="F19" s="69"/>
      <c r="G19" s="5">
        <v>1</v>
      </c>
      <c r="H19" s="78" t="s">
        <v>50</v>
      </c>
      <c r="I19" s="65" t="s">
        <v>43</v>
      </c>
      <c r="J19" s="111">
        <f>+J20</f>
        <v>6585</v>
      </c>
      <c r="K19" s="22">
        <v>5974</v>
      </c>
      <c r="L19" s="24">
        <v>0</v>
      </c>
      <c r="M19" s="231"/>
      <c r="N19" s="22"/>
      <c r="O19" s="110"/>
    </row>
    <row r="20" spans="1:15" ht="27" x14ac:dyDescent="0.25">
      <c r="A20" s="85"/>
      <c r="B20" s="114"/>
      <c r="C20" s="72"/>
      <c r="D20" s="72"/>
      <c r="E20" s="72"/>
      <c r="F20" s="72"/>
      <c r="G20" s="6">
        <v>2</v>
      </c>
      <c r="H20" s="79" t="s">
        <v>51</v>
      </c>
      <c r="I20" s="66" t="s">
        <v>43</v>
      </c>
      <c r="J20" s="112">
        <v>6585</v>
      </c>
      <c r="K20" s="113">
        <v>5974</v>
      </c>
      <c r="L20" s="29">
        <v>0</v>
      </c>
      <c r="M20" s="233"/>
      <c r="N20" s="113"/>
      <c r="O20" s="110"/>
    </row>
    <row r="21" spans="1:15" ht="30" x14ac:dyDescent="0.25">
      <c r="A21" s="85"/>
      <c r="B21" s="114"/>
      <c r="C21" s="69">
        <v>2</v>
      </c>
      <c r="D21" s="69"/>
      <c r="E21" s="69"/>
      <c r="F21" s="69"/>
      <c r="G21" s="72"/>
      <c r="H21" s="78" t="s">
        <v>52</v>
      </c>
      <c r="I21" s="84"/>
      <c r="J21" s="112"/>
      <c r="K21" s="113"/>
      <c r="L21" s="116"/>
      <c r="M21" s="233"/>
      <c r="N21" s="113"/>
      <c r="O21" s="110"/>
    </row>
    <row r="22" spans="1:15" x14ac:dyDescent="0.25">
      <c r="A22" s="85"/>
      <c r="B22" s="114"/>
      <c r="C22" s="69"/>
      <c r="D22" s="69">
        <v>0</v>
      </c>
      <c r="E22" s="69"/>
      <c r="F22" s="69"/>
      <c r="G22" s="72"/>
      <c r="H22" s="78" t="s">
        <v>16</v>
      </c>
      <c r="I22" s="84"/>
      <c r="J22" s="112"/>
      <c r="K22" s="113"/>
      <c r="L22" s="116"/>
      <c r="M22" s="233"/>
      <c r="N22" s="113"/>
      <c r="O22" s="110"/>
    </row>
    <row r="23" spans="1:15" ht="30" x14ac:dyDescent="0.25">
      <c r="A23" s="85"/>
      <c r="B23" s="114"/>
      <c r="C23" s="69"/>
      <c r="D23" s="69"/>
      <c r="E23" s="69">
        <v>1</v>
      </c>
      <c r="F23" s="69"/>
      <c r="G23" s="72"/>
      <c r="H23" s="78" t="s">
        <v>53</v>
      </c>
      <c r="I23" s="84"/>
      <c r="J23" s="112"/>
      <c r="K23" s="113"/>
      <c r="L23" s="116"/>
      <c r="M23" s="230">
        <v>5000000</v>
      </c>
      <c r="N23" s="109">
        <v>5000000</v>
      </c>
      <c r="O23" s="110">
        <v>0</v>
      </c>
    </row>
    <row r="24" spans="1:15" ht="30" x14ac:dyDescent="0.25">
      <c r="A24" s="67">
        <v>4</v>
      </c>
      <c r="B24" s="108"/>
      <c r="C24" s="69"/>
      <c r="D24" s="69"/>
      <c r="E24" s="69"/>
      <c r="F24" s="69"/>
      <c r="G24" s="69">
        <v>1</v>
      </c>
      <c r="H24" s="78" t="s">
        <v>54</v>
      </c>
      <c r="I24" s="65" t="s">
        <v>44</v>
      </c>
      <c r="J24" s="111">
        <f>J25</f>
        <v>10</v>
      </c>
      <c r="K24" s="22">
        <v>10</v>
      </c>
      <c r="L24" s="24">
        <v>0</v>
      </c>
      <c r="M24" s="231"/>
      <c r="N24" s="22"/>
      <c r="O24" s="110"/>
    </row>
    <row r="25" spans="1:15" x14ac:dyDescent="0.25">
      <c r="A25" s="85"/>
      <c r="B25" s="114"/>
      <c r="C25" s="72"/>
      <c r="D25" s="72"/>
      <c r="E25" s="72"/>
      <c r="F25" s="72"/>
      <c r="G25" s="72">
        <v>3</v>
      </c>
      <c r="H25" s="79" t="s">
        <v>55</v>
      </c>
      <c r="I25" s="66" t="s">
        <v>44</v>
      </c>
      <c r="J25" s="112">
        <v>10</v>
      </c>
      <c r="K25" s="113">
        <v>10</v>
      </c>
      <c r="L25" s="29">
        <v>0</v>
      </c>
      <c r="M25" s="231"/>
      <c r="N25" s="22"/>
      <c r="O25" s="110"/>
    </row>
    <row r="26" spans="1:15" ht="30" x14ac:dyDescent="0.25">
      <c r="A26" s="85"/>
      <c r="B26" s="114"/>
      <c r="C26" s="72"/>
      <c r="D26" s="72"/>
      <c r="E26" s="69">
        <v>2</v>
      </c>
      <c r="F26" s="72"/>
      <c r="G26" s="72"/>
      <c r="H26" s="78" t="s">
        <v>56</v>
      </c>
      <c r="I26" s="84"/>
      <c r="J26" s="112"/>
      <c r="K26" s="113"/>
      <c r="L26" s="116"/>
      <c r="M26" s="230">
        <v>421530647</v>
      </c>
      <c r="N26" s="109">
        <v>421530647</v>
      </c>
      <c r="O26" s="110">
        <v>260846.68</v>
      </c>
    </row>
    <row r="27" spans="1:15" ht="30" x14ac:dyDescent="0.25">
      <c r="A27" s="67">
        <v>4</v>
      </c>
      <c r="B27" s="108"/>
      <c r="C27" s="69"/>
      <c r="D27" s="69"/>
      <c r="E27" s="69"/>
      <c r="F27" s="69"/>
      <c r="G27" s="69">
        <v>1</v>
      </c>
      <c r="H27" s="78" t="s">
        <v>57</v>
      </c>
      <c r="I27" s="65" t="s">
        <v>43</v>
      </c>
      <c r="J27" s="111">
        <f>J28</f>
        <v>5353</v>
      </c>
      <c r="K27" s="22">
        <v>5161</v>
      </c>
      <c r="L27" s="24">
        <v>0</v>
      </c>
      <c r="M27" s="231"/>
      <c r="N27" s="109"/>
      <c r="O27" s="110"/>
    </row>
    <row r="28" spans="1:15" ht="27" x14ac:dyDescent="0.25">
      <c r="A28" s="85"/>
      <c r="B28" s="114"/>
      <c r="C28" s="72"/>
      <c r="D28" s="72"/>
      <c r="E28" s="72"/>
      <c r="F28" s="72"/>
      <c r="G28" s="72">
        <v>2</v>
      </c>
      <c r="H28" s="79" t="s">
        <v>57</v>
      </c>
      <c r="I28" s="66" t="s">
        <v>43</v>
      </c>
      <c r="J28" s="112">
        <v>5353</v>
      </c>
      <c r="K28" s="113">
        <v>5161</v>
      </c>
      <c r="L28" s="29">
        <v>0</v>
      </c>
      <c r="M28" s="233"/>
      <c r="N28" s="109"/>
      <c r="O28" s="110"/>
    </row>
    <row r="29" spans="1:15" ht="30" x14ac:dyDescent="0.25">
      <c r="A29" s="4"/>
      <c r="B29" s="5">
        <v>94</v>
      </c>
      <c r="C29" s="5"/>
      <c r="D29" s="5"/>
      <c r="E29" s="5"/>
      <c r="F29" s="5"/>
      <c r="G29" s="5"/>
      <c r="H29" s="73" t="s">
        <v>205</v>
      </c>
      <c r="I29" s="61"/>
      <c r="J29" s="91"/>
      <c r="K29" s="80"/>
      <c r="L29" s="92"/>
      <c r="M29" s="82"/>
      <c r="N29" s="80"/>
      <c r="O29" s="92"/>
    </row>
    <row r="30" spans="1:15" ht="45" x14ac:dyDescent="0.25">
      <c r="A30" s="4"/>
      <c r="B30" s="5"/>
      <c r="C30" s="71">
        <v>11</v>
      </c>
      <c r="D30" s="5"/>
      <c r="E30" s="5"/>
      <c r="F30" s="5"/>
      <c r="G30" s="5"/>
      <c r="H30" s="73" t="s">
        <v>206</v>
      </c>
      <c r="I30" s="61"/>
      <c r="J30" s="91"/>
      <c r="K30" s="80"/>
      <c r="L30" s="92"/>
      <c r="M30" s="82"/>
      <c r="N30" s="80"/>
      <c r="O30" s="92"/>
    </row>
    <row r="31" spans="1:15" ht="45" x14ac:dyDescent="0.25">
      <c r="A31" s="4"/>
      <c r="B31" s="5"/>
      <c r="C31" s="71"/>
      <c r="D31" s="5"/>
      <c r="E31" s="5">
        <v>1</v>
      </c>
      <c r="F31" s="5">
        <v>0</v>
      </c>
      <c r="G31" s="5"/>
      <c r="H31" s="73" t="s">
        <v>207</v>
      </c>
      <c r="I31" s="61"/>
      <c r="J31" s="91"/>
      <c r="K31" s="80"/>
      <c r="L31" s="92"/>
      <c r="M31" s="82"/>
      <c r="N31" s="80"/>
      <c r="O31" s="92"/>
    </row>
    <row r="32" spans="1:15" ht="30" x14ac:dyDescent="0.25">
      <c r="A32" s="4"/>
      <c r="B32" s="5"/>
      <c r="C32" s="71"/>
      <c r="D32" s="5"/>
      <c r="E32" s="5"/>
      <c r="F32" s="5"/>
      <c r="G32" s="5">
        <v>1</v>
      </c>
      <c r="H32" s="73" t="s">
        <v>208</v>
      </c>
      <c r="I32" s="61" t="s">
        <v>44</v>
      </c>
      <c r="J32" s="91">
        <f t="shared" ref="J32" si="0">J33</f>
        <v>0</v>
      </c>
      <c r="K32" s="80">
        <v>118</v>
      </c>
      <c r="L32" s="94">
        <v>0</v>
      </c>
      <c r="M32" s="83">
        <v>0</v>
      </c>
      <c r="N32" s="81">
        <v>266394735</v>
      </c>
      <c r="O32" s="94">
        <v>77250200.530000001</v>
      </c>
    </row>
    <row r="33" spans="1:15" ht="27.75" thickBot="1" x14ac:dyDescent="0.3">
      <c r="A33" s="137"/>
      <c r="B33" s="127"/>
      <c r="C33" s="218"/>
      <c r="D33" s="127"/>
      <c r="E33" s="127"/>
      <c r="F33" s="127"/>
      <c r="G33" s="127">
        <v>2</v>
      </c>
      <c r="H33" s="145" t="s">
        <v>208</v>
      </c>
      <c r="I33" s="143" t="s">
        <v>44</v>
      </c>
      <c r="J33" s="207">
        <v>0</v>
      </c>
      <c r="K33" s="208">
        <v>118</v>
      </c>
      <c r="L33" s="209">
        <v>0</v>
      </c>
      <c r="M33" s="219"/>
      <c r="N33" s="208"/>
      <c r="O33" s="209"/>
    </row>
    <row r="34" spans="1:15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</row>
    <row r="35" spans="1:15" x14ac:dyDescent="0.2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</row>
    <row r="36" spans="1:15" x14ac:dyDescent="0.25">
      <c r="A36" s="107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</row>
    <row r="37" spans="1:15" x14ac:dyDescent="0.25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</row>
    <row r="38" spans="1:15" x14ac:dyDescent="0.2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15" x14ac:dyDescent="0.25">
      <c r="A39" s="107"/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</row>
    <row r="40" spans="1:15" x14ac:dyDescent="0.2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</row>
    <row r="42" spans="1:15" x14ac:dyDescent="0.25">
      <c r="H42" t="s">
        <v>189</v>
      </c>
    </row>
    <row r="43" spans="1:15" x14ac:dyDescent="0.25">
      <c r="H43" t="s">
        <v>190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63" orientation="landscape" verticalDpi="0" r:id="rId1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A1:T35"/>
  <sheetViews>
    <sheetView view="pageBreakPreview" zoomScaleNormal="85" zoomScaleSheetLayoutView="100" workbookViewId="0">
      <selection activeCell="J5" sqref="J5:O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4" width="17" bestFit="1" customWidth="1"/>
    <col min="15" max="15" width="13.7109375" customWidth="1"/>
  </cols>
  <sheetData>
    <row r="1" spans="1:15" ht="15" customHeight="1" x14ac:dyDescent="0.25">
      <c r="A1" s="51" t="s">
        <v>33</v>
      </c>
    </row>
    <row r="2" spans="1:15" ht="15" customHeight="1" x14ac:dyDescent="0.25">
      <c r="A2" s="51" t="s">
        <v>34</v>
      </c>
    </row>
    <row r="3" spans="1:15" ht="15" customHeight="1" x14ac:dyDescent="0.25">
      <c r="A3" s="51" t="s">
        <v>210</v>
      </c>
    </row>
    <row r="4" spans="1:15" ht="15" customHeight="1" thickBot="1" x14ac:dyDescent="0.3"/>
    <row r="5" spans="1:15" s="107" customFormat="1" x14ac:dyDescent="0.25">
      <c r="A5" s="193" t="s">
        <v>59</v>
      </c>
      <c r="B5" s="194"/>
      <c r="C5" s="194"/>
      <c r="D5" s="194"/>
      <c r="E5" s="194"/>
      <c r="F5" s="194"/>
      <c r="G5" s="194"/>
      <c r="H5" s="194"/>
      <c r="I5" s="195"/>
      <c r="J5" s="196" t="s">
        <v>35</v>
      </c>
      <c r="K5" s="198"/>
      <c r="L5" s="199"/>
      <c r="M5" s="196" t="s">
        <v>1</v>
      </c>
      <c r="N5" s="198"/>
      <c r="O5" s="199"/>
    </row>
    <row r="6" spans="1:15" s="124" customFormat="1" ht="36.75" thickBot="1" x14ac:dyDescent="0.3">
      <c r="A6" s="42" t="s">
        <v>2</v>
      </c>
      <c r="B6" s="43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8</v>
      </c>
      <c r="H6" s="97" t="s">
        <v>9</v>
      </c>
      <c r="I6" s="45" t="s">
        <v>10</v>
      </c>
      <c r="J6" s="50" t="s">
        <v>11</v>
      </c>
      <c r="K6" s="46" t="s">
        <v>12</v>
      </c>
      <c r="L6" s="48" t="s">
        <v>13</v>
      </c>
      <c r="M6" s="50" t="s">
        <v>11</v>
      </c>
      <c r="N6" s="46" t="s">
        <v>12</v>
      </c>
      <c r="O6" s="48" t="s">
        <v>13</v>
      </c>
    </row>
    <row r="7" spans="1:15" s="107" customFormat="1" ht="30" x14ac:dyDescent="0.25">
      <c r="A7" s="34"/>
      <c r="B7" s="35">
        <v>12</v>
      </c>
      <c r="C7" s="35"/>
      <c r="D7" s="35"/>
      <c r="E7" s="35"/>
      <c r="F7" s="35"/>
      <c r="G7" s="35"/>
      <c r="H7" s="95" t="s">
        <v>60</v>
      </c>
      <c r="I7" s="96"/>
      <c r="J7" s="129"/>
      <c r="K7" s="38"/>
      <c r="L7" s="39"/>
      <c r="M7" s="37"/>
      <c r="N7" s="38"/>
      <c r="O7" s="39"/>
    </row>
    <row r="8" spans="1:15" s="107" customFormat="1" x14ac:dyDescent="0.25">
      <c r="A8" s="4"/>
      <c r="B8" s="5"/>
      <c r="C8" s="71">
        <v>0</v>
      </c>
      <c r="D8" s="5"/>
      <c r="E8" s="5"/>
      <c r="F8" s="5"/>
      <c r="G8" s="5"/>
      <c r="H8" s="73" t="s">
        <v>15</v>
      </c>
      <c r="I8" s="61"/>
      <c r="J8" s="128"/>
      <c r="K8" s="20"/>
      <c r="L8" s="21"/>
      <c r="M8" s="19"/>
      <c r="N8" s="20"/>
      <c r="O8" s="21"/>
    </row>
    <row r="9" spans="1:15" s="107" customFormat="1" x14ac:dyDescent="0.25">
      <c r="A9" s="4"/>
      <c r="B9" s="5"/>
      <c r="C9" s="5"/>
      <c r="D9" s="5">
        <v>0</v>
      </c>
      <c r="E9" s="5"/>
      <c r="F9" s="5"/>
      <c r="G9" s="5"/>
      <c r="H9" s="73" t="s">
        <v>16</v>
      </c>
      <c r="I9" s="61"/>
      <c r="J9" s="19"/>
      <c r="K9" s="20"/>
      <c r="L9" s="21"/>
      <c r="M9" s="19"/>
      <c r="N9" s="20"/>
      <c r="O9" s="21"/>
    </row>
    <row r="10" spans="1:15" s="107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73" t="s">
        <v>39</v>
      </c>
      <c r="I10" s="61"/>
      <c r="J10" s="19"/>
      <c r="K10" s="20"/>
      <c r="L10" s="21"/>
      <c r="M10" s="19">
        <v>11535420</v>
      </c>
      <c r="N10" s="20">
        <v>11535420</v>
      </c>
      <c r="O10" s="21">
        <v>1597476.4100000001</v>
      </c>
    </row>
    <row r="11" spans="1:15" s="107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78" t="s">
        <v>40</v>
      </c>
      <c r="I11" s="65" t="s">
        <v>19</v>
      </c>
      <c r="J11" s="19">
        <f t="shared" ref="J11" si="0">J12</f>
        <v>85</v>
      </c>
      <c r="K11" s="20">
        <v>89</v>
      </c>
      <c r="L11" s="21">
        <v>34</v>
      </c>
      <c r="M11" s="19"/>
      <c r="N11" s="20"/>
      <c r="O11" s="21"/>
    </row>
    <row r="12" spans="1:15" s="107" customFormat="1" x14ac:dyDescent="0.25">
      <c r="A12" s="4"/>
      <c r="B12" s="5"/>
      <c r="C12" s="5"/>
      <c r="D12" s="5"/>
      <c r="E12" s="5"/>
      <c r="F12" s="5"/>
      <c r="G12" s="6">
        <v>2</v>
      </c>
      <c r="H12" s="79" t="s">
        <v>40</v>
      </c>
      <c r="I12" s="66" t="s">
        <v>19</v>
      </c>
      <c r="J12" s="58">
        <v>85</v>
      </c>
      <c r="K12" s="23">
        <v>89</v>
      </c>
      <c r="L12" s="29">
        <v>34</v>
      </c>
      <c r="M12" s="19"/>
      <c r="N12" s="20"/>
      <c r="O12" s="21"/>
    </row>
    <row r="13" spans="1:15" s="107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78" t="s">
        <v>61</v>
      </c>
      <c r="I13" s="104"/>
      <c r="J13" s="58"/>
      <c r="K13" s="23"/>
      <c r="L13" s="29"/>
      <c r="M13" s="19">
        <v>2852578</v>
      </c>
      <c r="N13" s="20">
        <v>2852578</v>
      </c>
      <c r="O13" s="21">
        <v>405463.18</v>
      </c>
    </row>
    <row r="14" spans="1:15" s="107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78" t="s">
        <v>62</v>
      </c>
      <c r="I14" s="65" t="s">
        <v>44</v>
      </c>
      <c r="J14" s="19">
        <f t="shared" ref="J14" si="1">SUM(J15:J17,J19:J20)</f>
        <v>4000</v>
      </c>
      <c r="K14" s="20">
        <v>4000</v>
      </c>
      <c r="L14" s="21">
        <v>275</v>
      </c>
      <c r="M14" s="19"/>
      <c r="N14" s="20"/>
      <c r="O14" s="21"/>
    </row>
    <row r="15" spans="1:15" s="107" customFormat="1" ht="40.5" x14ac:dyDescent="0.25">
      <c r="A15" s="4"/>
      <c r="B15" s="5"/>
      <c r="C15" s="5"/>
      <c r="D15" s="5"/>
      <c r="E15" s="5"/>
      <c r="F15" s="5"/>
      <c r="G15" s="6">
        <v>2</v>
      </c>
      <c r="H15" s="79" t="s">
        <v>63</v>
      </c>
      <c r="I15" s="66" t="s">
        <v>44</v>
      </c>
      <c r="J15" s="58">
        <v>500</v>
      </c>
      <c r="K15" s="23">
        <v>500</v>
      </c>
      <c r="L15" s="29">
        <v>35</v>
      </c>
      <c r="M15" s="58"/>
      <c r="N15" s="20"/>
      <c r="O15" s="21"/>
    </row>
    <row r="16" spans="1:15" s="107" customFormat="1" ht="40.5" x14ac:dyDescent="0.25">
      <c r="A16" s="4"/>
      <c r="B16" s="5"/>
      <c r="C16" s="5"/>
      <c r="D16" s="5"/>
      <c r="E16" s="5"/>
      <c r="F16" s="5"/>
      <c r="G16" s="6">
        <v>3</v>
      </c>
      <c r="H16" s="79" t="s">
        <v>65</v>
      </c>
      <c r="I16" s="66" t="s">
        <v>44</v>
      </c>
      <c r="J16" s="58">
        <v>1500</v>
      </c>
      <c r="K16" s="23">
        <v>1500</v>
      </c>
      <c r="L16" s="29">
        <v>0</v>
      </c>
      <c r="M16" s="58"/>
      <c r="N16" s="20"/>
      <c r="O16" s="21"/>
    </row>
    <row r="17" spans="1:15" s="107" customFormat="1" ht="40.5" x14ac:dyDescent="0.25">
      <c r="A17" s="4"/>
      <c r="B17" s="5"/>
      <c r="C17" s="5"/>
      <c r="D17" s="5"/>
      <c r="E17" s="5"/>
      <c r="F17" s="5"/>
      <c r="G17" s="6">
        <v>4</v>
      </c>
      <c r="H17" s="79" t="s">
        <v>66</v>
      </c>
      <c r="I17" s="66" t="s">
        <v>44</v>
      </c>
      <c r="J17" s="58">
        <v>1100</v>
      </c>
      <c r="K17" s="23">
        <v>1100</v>
      </c>
      <c r="L17" s="29">
        <v>40</v>
      </c>
      <c r="M17" s="58"/>
      <c r="N17" s="20"/>
      <c r="O17" s="21"/>
    </row>
    <row r="18" spans="1:15" s="107" customFormat="1" ht="27" x14ac:dyDescent="0.25">
      <c r="A18" s="4"/>
      <c r="B18" s="5"/>
      <c r="C18" s="5"/>
      <c r="D18" s="5"/>
      <c r="E18" s="5"/>
      <c r="F18" s="5"/>
      <c r="G18" s="6">
        <v>5</v>
      </c>
      <c r="H18" s="79" t="s">
        <v>64</v>
      </c>
      <c r="I18" s="66" t="s">
        <v>19</v>
      </c>
      <c r="J18" s="58">
        <v>1415</v>
      </c>
      <c r="K18" s="23">
        <v>1415</v>
      </c>
      <c r="L18" s="29">
        <v>360</v>
      </c>
      <c r="M18" s="58"/>
      <c r="N18" s="20"/>
      <c r="O18" s="21"/>
    </row>
    <row r="19" spans="1:15" s="107" customFormat="1" ht="40.5" x14ac:dyDescent="0.25">
      <c r="A19" s="4"/>
      <c r="B19" s="5"/>
      <c r="C19" s="5"/>
      <c r="D19" s="5"/>
      <c r="E19" s="5"/>
      <c r="F19" s="5"/>
      <c r="G19" s="6">
        <v>6</v>
      </c>
      <c r="H19" s="79" t="s">
        <v>67</v>
      </c>
      <c r="I19" s="66" t="s">
        <v>44</v>
      </c>
      <c r="J19" s="58">
        <v>400</v>
      </c>
      <c r="K19" s="23">
        <v>400</v>
      </c>
      <c r="L19" s="29">
        <v>200</v>
      </c>
      <c r="M19" s="58"/>
      <c r="N19" s="20"/>
      <c r="O19" s="21"/>
    </row>
    <row r="20" spans="1:15" s="107" customFormat="1" ht="41.25" thickBot="1" x14ac:dyDescent="0.3">
      <c r="A20" s="120"/>
      <c r="B20" s="126"/>
      <c r="C20" s="126"/>
      <c r="D20" s="126"/>
      <c r="E20" s="126"/>
      <c r="F20" s="126"/>
      <c r="G20" s="127">
        <v>8</v>
      </c>
      <c r="H20" s="121" t="s">
        <v>68</v>
      </c>
      <c r="I20" s="115" t="s">
        <v>44</v>
      </c>
      <c r="J20" s="59">
        <v>500</v>
      </c>
      <c r="K20" s="28">
        <v>500</v>
      </c>
      <c r="L20" s="30">
        <v>0</v>
      </c>
      <c r="M20" s="59"/>
      <c r="N20" s="26"/>
      <c r="O20" s="27"/>
    </row>
    <row r="21" spans="1:15" s="107" customFormat="1" ht="13.5" x14ac:dyDescent="0.25"/>
    <row r="22" spans="1:15" s="107" customFormat="1" ht="13.5" x14ac:dyDescent="0.25"/>
    <row r="23" spans="1:15" s="107" customFormat="1" ht="13.5" x14ac:dyDescent="0.25"/>
    <row r="24" spans="1:15" s="107" customFormat="1" ht="13.5" x14ac:dyDescent="0.25">
      <c r="H24" s="107" t="s">
        <v>191</v>
      </c>
    </row>
    <row r="25" spans="1:15" s="107" customFormat="1" ht="13.5" x14ac:dyDescent="0.25">
      <c r="H25" s="107" t="s">
        <v>192</v>
      </c>
    </row>
    <row r="26" spans="1:15" s="107" customFormat="1" ht="13.5" x14ac:dyDescent="0.25"/>
    <row r="27" spans="1:15" s="107" customFormat="1" ht="13.5" x14ac:dyDescent="0.25"/>
    <row r="28" spans="1:15" s="107" customFormat="1" ht="13.5" x14ac:dyDescent="0.25"/>
    <row r="29" spans="1:15" s="107" customFormat="1" ht="13.5" x14ac:dyDescent="0.25"/>
    <row r="30" spans="1:15" s="107" customFormat="1" ht="13.5" x14ac:dyDescent="0.25"/>
    <row r="31" spans="1:15" s="107" customFormat="1" ht="13.5" x14ac:dyDescent="0.25"/>
    <row r="32" spans="1:15" s="107" customFormat="1" ht="13.5" x14ac:dyDescent="0.25"/>
    <row r="33" s="107" customFormat="1" ht="13.5" x14ac:dyDescent="0.25"/>
    <row r="34" s="107" customFormat="1" ht="13.5" x14ac:dyDescent="0.25"/>
    <row r="35" s="107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7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79998168889431442"/>
  </sheetPr>
  <dimension ref="A1:AM73"/>
  <sheetViews>
    <sheetView view="pageBreakPreview" zoomScale="85" zoomScaleNormal="85" zoomScaleSheetLayoutView="85" workbookViewId="0">
      <selection activeCell="J5" sqref="J5:O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2.7109375" bestFit="1" customWidth="1"/>
    <col min="12" max="12" width="13.7109375" customWidth="1"/>
    <col min="13" max="13" width="18.42578125" bestFit="1" customWidth="1"/>
    <col min="14" max="14" width="18.7109375" bestFit="1" customWidth="1"/>
    <col min="15" max="15" width="17.5703125" bestFit="1" customWidth="1"/>
  </cols>
  <sheetData>
    <row r="1" spans="1:15" ht="15" customHeight="1" x14ac:dyDescent="0.25">
      <c r="A1" s="51" t="s">
        <v>33</v>
      </c>
    </row>
    <row r="2" spans="1:15" ht="15" customHeight="1" x14ac:dyDescent="0.25">
      <c r="A2" s="51" t="s">
        <v>34</v>
      </c>
    </row>
    <row r="3" spans="1:15" ht="15" customHeight="1" x14ac:dyDescent="0.25">
      <c r="A3" s="51" t="s">
        <v>209</v>
      </c>
    </row>
    <row r="4" spans="1:15" ht="15" customHeight="1" thickBot="1" x14ac:dyDescent="0.3"/>
    <row r="5" spans="1:15" s="132" customFormat="1" x14ac:dyDescent="0.25">
      <c r="A5" s="193" t="s">
        <v>69</v>
      </c>
      <c r="B5" s="194"/>
      <c r="C5" s="194"/>
      <c r="D5" s="194"/>
      <c r="E5" s="194"/>
      <c r="F5" s="194"/>
      <c r="G5" s="194"/>
      <c r="H5" s="194"/>
      <c r="I5" s="195"/>
      <c r="J5" s="196" t="s">
        <v>35</v>
      </c>
      <c r="K5" s="198"/>
      <c r="L5" s="200"/>
      <c r="M5" s="196" t="s">
        <v>1</v>
      </c>
      <c r="N5" s="198"/>
      <c r="O5" s="199"/>
    </row>
    <row r="6" spans="1:15" s="138" customFormat="1" ht="36.75" thickBot="1" x14ac:dyDescent="0.3">
      <c r="A6" s="42" t="s">
        <v>2</v>
      </c>
      <c r="B6" s="43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8</v>
      </c>
      <c r="H6" s="97" t="s">
        <v>9</v>
      </c>
      <c r="I6" s="45" t="s">
        <v>10</v>
      </c>
      <c r="J6" s="46" t="s">
        <v>11</v>
      </c>
      <c r="K6" s="46" t="s">
        <v>12</v>
      </c>
      <c r="L6" s="49" t="s">
        <v>13</v>
      </c>
      <c r="M6" s="50" t="s">
        <v>11</v>
      </c>
      <c r="N6" s="46" t="s">
        <v>12</v>
      </c>
      <c r="O6" s="48" t="s">
        <v>13</v>
      </c>
    </row>
    <row r="7" spans="1:15" s="132" customFormat="1" ht="30" x14ac:dyDescent="0.25">
      <c r="A7" s="34"/>
      <c r="B7" s="35">
        <v>13</v>
      </c>
      <c r="C7" s="35"/>
      <c r="D7" s="35"/>
      <c r="E7" s="133"/>
      <c r="F7" s="133"/>
      <c r="G7" s="133"/>
      <c r="H7" s="95" t="s">
        <v>70</v>
      </c>
      <c r="I7" s="141"/>
      <c r="J7" s="130"/>
      <c r="K7" s="40"/>
      <c r="L7" s="234"/>
      <c r="M7" s="37"/>
      <c r="N7" s="40"/>
      <c r="O7" s="41"/>
    </row>
    <row r="8" spans="1:15" s="132" customFormat="1" x14ac:dyDescent="0.25">
      <c r="A8" s="4"/>
      <c r="B8" s="5"/>
      <c r="C8" s="71">
        <v>0</v>
      </c>
      <c r="D8" s="5"/>
      <c r="E8" s="6"/>
      <c r="F8" s="6"/>
      <c r="G8" s="6"/>
      <c r="H8" s="73" t="s">
        <v>15</v>
      </c>
      <c r="I8" s="104"/>
      <c r="J8" s="23"/>
      <c r="K8" s="23"/>
      <c r="L8" s="235"/>
      <c r="M8" s="58"/>
      <c r="N8" s="23"/>
      <c r="O8" s="29"/>
    </row>
    <row r="9" spans="1:15" s="132" customFormat="1" x14ac:dyDescent="0.25">
      <c r="A9" s="4"/>
      <c r="B9" s="5"/>
      <c r="C9" s="5"/>
      <c r="D9" s="5">
        <v>0</v>
      </c>
      <c r="E9" s="6"/>
      <c r="F9" s="6"/>
      <c r="G9" s="6"/>
      <c r="H9" s="73" t="s">
        <v>16</v>
      </c>
      <c r="I9" s="104"/>
      <c r="J9" s="23"/>
      <c r="K9" s="23"/>
      <c r="L9" s="235"/>
      <c r="M9" s="58"/>
      <c r="N9" s="23"/>
      <c r="O9" s="29"/>
    </row>
    <row r="10" spans="1:15" s="132" customFormat="1" x14ac:dyDescent="0.25">
      <c r="A10" s="4"/>
      <c r="B10" s="5"/>
      <c r="C10" s="5"/>
      <c r="D10" s="5"/>
      <c r="E10" s="6">
        <v>1</v>
      </c>
      <c r="F10" s="6">
        <v>0</v>
      </c>
      <c r="G10" s="6"/>
      <c r="H10" s="73" t="s">
        <v>39</v>
      </c>
      <c r="I10" s="104"/>
      <c r="J10" s="23"/>
      <c r="K10" s="23"/>
      <c r="L10" s="235"/>
      <c r="M10" s="19">
        <v>145295661</v>
      </c>
      <c r="N10" s="20">
        <v>138816070</v>
      </c>
      <c r="O10" s="21">
        <v>12324455.629999999</v>
      </c>
    </row>
    <row r="11" spans="1:15" s="132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73" t="s">
        <v>40</v>
      </c>
      <c r="I11" s="61" t="s">
        <v>19</v>
      </c>
      <c r="J11" s="20">
        <f t="shared" ref="J11" si="0">J12</f>
        <v>700</v>
      </c>
      <c r="K11" s="20">
        <v>987</v>
      </c>
      <c r="L11" s="64">
        <v>734</v>
      </c>
      <c r="M11" s="112"/>
      <c r="N11" s="113"/>
      <c r="O11" s="21"/>
    </row>
    <row r="12" spans="1:15" s="132" customFormat="1" x14ac:dyDescent="0.25">
      <c r="A12" s="4"/>
      <c r="B12" s="5"/>
      <c r="C12" s="5"/>
      <c r="D12" s="5"/>
      <c r="E12" s="6"/>
      <c r="F12" s="6"/>
      <c r="G12" s="6">
        <v>2</v>
      </c>
      <c r="H12" s="131" t="s">
        <v>40</v>
      </c>
      <c r="I12" s="104" t="s">
        <v>19</v>
      </c>
      <c r="J12" s="23">
        <v>700</v>
      </c>
      <c r="K12" s="23">
        <v>987</v>
      </c>
      <c r="L12" s="235">
        <v>734</v>
      </c>
      <c r="M12" s="58"/>
      <c r="N12" s="23"/>
      <c r="O12" s="21"/>
    </row>
    <row r="13" spans="1:15" s="132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73" t="s">
        <v>71</v>
      </c>
      <c r="I13" s="61"/>
      <c r="J13" s="20"/>
      <c r="K13" s="20"/>
      <c r="L13" s="64"/>
      <c r="M13" s="19">
        <v>18697256</v>
      </c>
      <c r="N13" s="20">
        <v>20029540</v>
      </c>
      <c r="O13" s="21">
        <v>3031249.19</v>
      </c>
    </row>
    <row r="14" spans="1:15" s="132" customFormat="1" x14ac:dyDescent="0.25">
      <c r="A14" s="4">
        <v>4</v>
      </c>
      <c r="B14" s="5"/>
      <c r="C14" s="5"/>
      <c r="D14" s="5"/>
      <c r="E14" s="5"/>
      <c r="F14" s="5"/>
      <c r="G14" s="5">
        <v>1</v>
      </c>
      <c r="H14" s="73" t="s">
        <v>72</v>
      </c>
      <c r="I14" s="61" t="s">
        <v>73</v>
      </c>
      <c r="J14" s="20">
        <f>+J19+J20+J21</f>
        <v>4619</v>
      </c>
      <c r="K14" s="20">
        <v>5497</v>
      </c>
      <c r="L14" s="64">
        <v>902</v>
      </c>
      <c r="M14" s="112"/>
      <c r="N14" s="113"/>
      <c r="O14" s="21"/>
    </row>
    <row r="15" spans="1:15" s="132" customFormat="1" ht="27" x14ac:dyDescent="0.25">
      <c r="A15" s="4"/>
      <c r="B15" s="5"/>
      <c r="C15" s="5"/>
      <c r="D15" s="5"/>
      <c r="E15" s="6"/>
      <c r="F15" s="6"/>
      <c r="G15" s="6">
        <v>2</v>
      </c>
      <c r="H15" s="131" t="s">
        <v>74</v>
      </c>
      <c r="I15" s="104" t="s">
        <v>75</v>
      </c>
      <c r="J15" s="23">
        <v>970271</v>
      </c>
      <c r="K15" s="23">
        <v>994284</v>
      </c>
      <c r="L15" s="235">
        <v>165383</v>
      </c>
      <c r="M15" s="58"/>
      <c r="N15" s="23"/>
      <c r="O15" s="21"/>
    </row>
    <row r="16" spans="1:15" s="132" customFormat="1" ht="27" x14ac:dyDescent="0.25">
      <c r="A16" s="4"/>
      <c r="B16" s="5"/>
      <c r="C16" s="5"/>
      <c r="D16" s="5"/>
      <c r="E16" s="6"/>
      <c r="F16" s="6"/>
      <c r="G16" s="6">
        <v>3</v>
      </c>
      <c r="H16" s="131" t="s">
        <v>76</v>
      </c>
      <c r="I16" s="104" t="s">
        <v>75</v>
      </c>
      <c r="J16" s="23">
        <v>973574</v>
      </c>
      <c r="K16" s="23">
        <v>1004574</v>
      </c>
      <c r="L16" s="235">
        <v>167297</v>
      </c>
      <c r="M16" s="58"/>
      <c r="N16" s="23"/>
      <c r="O16" s="21"/>
    </row>
    <row r="17" spans="1:15" s="132" customFormat="1" x14ac:dyDescent="0.25">
      <c r="A17" s="4"/>
      <c r="B17" s="5"/>
      <c r="C17" s="5"/>
      <c r="D17" s="5"/>
      <c r="E17" s="6"/>
      <c r="F17" s="6"/>
      <c r="G17" s="6">
        <v>4</v>
      </c>
      <c r="H17" s="131" t="s">
        <v>77</v>
      </c>
      <c r="I17" s="104" t="s">
        <v>78</v>
      </c>
      <c r="J17" s="23">
        <v>22808951</v>
      </c>
      <c r="K17" s="23">
        <v>33308951</v>
      </c>
      <c r="L17" s="235">
        <v>4378289</v>
      </c>
      <c r="M17" s="58"/>
      <c r="N17" s="23"/>
      <c r="O17" s="21"/>
    </row>
    <row r="18" spans="1:15" s="132" customFormat="1" x14ac:dyDescent="0.25">
      <c r="A18" s="4"/>
      <c r="B18" s="5"/>
      <c r="C18" s="5"/>
      <c r="D18" s="5"/>
      <c r="E18" s="6"/>
      <c r="F18" s="6"/>
      <c r="G18" s="6">
        <v>5</v>
      </c>
      <c r="H18" s="131" t="s">
        <v>79</v>
      </c>
      <c r="I18" s="104" t="s">
        <v>78</v>
      </c>
      <c r="J18" s="23">
        <v>16244403</v>
      </c>
      <c r="K18" s="23">
        <v>23744403</v>
      </c>
      <c r="L18" s="235">
        <v>3957400</v>
      </c>
      <c r="M18" s="58"/>
      <c r="N18" s="23"/>
      <c r="O18" s="21"/>
    </row>
    <row r="19" spans="1:15" s="132" customFormat="1" x14ac:dyDescent="0.25">
      <c r="A19" s="4"/>
      <c r="B19" s="6"/>
      <c r="C19" s="6"/>
      <c r="D19" s="6"/>
      <c r="E19" s="6"/>
      <c r="F19" s="6"/>
      <c r="G19" s="6">
        <v>6</v>
      </c>
      <c r="H19" s="131" t="s">
        <v>80</v>
      </c>
      <c r="I19" s="104" t="s">
        <v>73</v>
      </c>
      <c r="J19" s="23">
        <v>341</v>
      </c>
      <c r="K19" s="23">
        <v>466</v>
      </c>
      <c r="L19" s="235">
        <v>66</v>
      </c>
      <c r="M19" s="58"/>
      <c r="N19" s="23"/>
      <c r="O19" s="21"/>
    </row>
    <row r="20" spans="1:15" s="132" customFormat="1" ht="27" x14ac:dyDescent="0.25">
      <c r="A20" s="4"/>
      <c r="B20" s="6"/>
      <c r="C20" s="6"/>
      <c r="D20" s="6"/>
      <c r="E20" s="6"/>
      <c r="F20" s="6"/>
      <c r="G20" s="6">
        <v>7</v>
      </c>
      <c r="H20" s="131" t="s">
        <v>81</v>
      </c>
      <c r="I20" s="104" t="s">
        <v>73</v>
      </c>
      <c r="J20" s="23">
        <v>111</v>
      </c>
      <c r="K20" s="23">
        <v>161</v>
      </c>
      <c r="L20" s="235">
        <v>26</v>
      </c>
      <c r="M20" s="58"/>
      <c r="N20" s="23"/>
      <c r="O20" s="21"/>
    </row>
    <row r="21" spans="1:15" s="132" customFormat="1" ht="27" x14ac:dyDescent="0.25">
      <c r="A21" s="4"/>
      <c r="B21" s="6"/>
      <c r="C21" s="6"/>
      <c r="D21" s="6"/>
      <c r="E21" s="6"/>
      <c r="F21" s="6"/>
      <c r="G21" s="6">
        <v>8</v>
      </c>
      <c r="H21" s="131" t="s">
        <v>82</v>
      </c>
      <c r="I21" s="104" t="s">
        <v>73</v>
      </c>
      <c r="J21" s="23">
        <v>4167</v>
      </c>
      <c r="K21" s="23">
        <v>4870</v>
      </c>
      <c r="L21" s="235">
        <v>810</v>
      </c>
      <c r="M21" s="58"/>
      <c r="N21" s="23"/>
      <c r="O21" s="21"/>
    </row>
    <row r="22" spans="1:15" s="132" customFormat="1" x14ac:dyDescent="0.25">
      <c r="A22" s="4"/>
      <c r="B22" s="5"/>
      <c r="C22" s="5"/>
      <c r="D22" s="5"/>
      <c r="E22" s="5">
        <v>3</v>
      </c>
      <c r="F22" s="5">
        <v>0</v>
      </c>
      <c r="G22" s="5"/>
      <c r="H22" s="73" t="s">
        <v>83</v>
      </c>
      <c r="I22" s="61"/>
      <c r="J22" s="20"/>
      <c r="K22" s="20"/>
      <c r="L22" s="64"/>
      <c r="M22" s="19">
        <v>12682375</v>
      </c>
      <c r="N22" s="20">
        <v>12682375</v>
      </c>
      <c r="O22" s="21">
        <v>1550129.0699999998</v>
      </c>
    </row>
    <row r="23" spans="1:15" s="132" customFormat="1" ht="30" x14ac:dyDescent="0.25">
      <c r="A23" s="4">
        <v>4</v>
      </c>
      <c r="B23" s="5"/>
      <c r="C23" s="5"/>
      <c r="D23" s="5"/>
      <c r="E23" s="5"/>
      <c r="F23" s="5"/>
      <c r="G23" s="5">
        <v>1</v>
      </c>
      <c r="H23" s="73" t="s">
        <v>89</v>
      </c>
      <c r="I23" s="61" t="s">
        <v>73</v>
      </c>
      <c r="J23" s="20">
        <f t="shared" ref="J23" si="1">+J24</f>
        <v>43749</v>
      </c>
      <c r="K23" s="20">
        <v>68549</v>
      </c>
      <c r="L23" s="64">
        <v>11422</v>
      </c>
      <c r="M23" s="19"/>
      <c r="N23" s="20"/>
      <c r="O23" s="21"/>
    </row>
    <row r="24" spans="1:15" s="132" customFormat="1" ht="27" x14ac:dyDescent="0.25">
      <c r="A24" s="4"/>
      <c r="B24" s="6"/>
      <c r="C24" s="6"/>
      <c r="D24" s="6"/>
      <c r="E24" s="5"/>
      <c r="F24" s="6"/>
      <c r="G24" s="6">
        <v>2</v>
      </c>
      <c r="H24" s="131" t="s">
        <v>89</v>
      </c>
      <c r="I24" s="104" t="s">
        <v>73</v>
      </c>
      <c r="J24" s="23">
        <v>43749</v>
      </c>
      <c r="K24" s="23">
        <v>68549</v>
      </c>
      <c r="L24" s="235">
        <v>11422</v>
      </c>
      <c r="M24" s="19"/>
      <c r="N24" s="20"/>
      <c r="O24" s="21"/>
    </row>
    <row r="25" spans="1:15" s="132" customFormat="1" ht="30" x14ac:dyDescent="0.25">
      <c r="A25" s="4"/>
      <c r="B25" s="5"/>
      <c r="C25" s="5"/>
      <c r="D25" s="5"/>
      <c r="E25" s="5">
        <v>4</v>
      </c>
      <c r="F25" s="5">
        <v>0</v>
      </c>
      <c r="G25" s="5"/>
      <c r="H25" s="73" t="s">
        <v>84</v>
      </c>
      <c r="I25" s="61"/>
      <c r="J25" s="20"/>
      <c r="K25" s="20"/>
      <c r="L25" s="64"/>
      <c r="M25" s="19">
        <v>1404787</v>
      </c>
      <c r="N25" s="20">
        <v>1404787</v>
      </c>
      <c r="O25" s="21">
        <v>95340</v>
      </c>
    </row>
    <row r="26" spans="1:15" s="132" customFormat="1" ht="30" x14ac:dyDescent="0.25">
      <c r="A26" s="4">
        <v>4</v>
      </c>
      <c r="B26" s="5"/>
      <c r="C26" s="5"/>
      <c r="D26" s="5"/>
      <c r="E26" s="5"/>
      <c r="F26" s="5"/>
      <c r="G26" s="5">
        <v>1</v>
      </c>
      <c r="H26" s="73" t="s">
        <v>85</v>
      </c>
      <c r="I26" s="61" t="s">
        <v>58</v>
      </c>
      <c r="J26" s="20">
        <f t="shared" ref="J26" si="2">+J27</f>
        <v>104545</v>
      </c>
      <c r="K26" s="20">
        <v>167293</v>
      </c>
      <c r="L26" s="64">
        <v>14170</v>
      </c>
      <c r="M26" s="19"/>
      <c r="N26" s="20"/>
      <c r="O26" s="21"/>
    </row>
    <row r="27" spans="1:15" s="132" customFormat="1" ht="27" x14ac:dyDescent="0.25">
      <c r="A27" s="4"/>
      <c r="B27" s="6"/>
      <c r="C27" s="6"/>
      <c r="D27" s="6"/>
      <c r="E27" s="6"/>
      <c r="F27" s="6"/>
      <c r="G27" s="6">
        <v>2</v>
      </c>
      <c r="H27" s="131" t="s">
        <v>85</v>
      </c>
      <c r="I27" s="104" t="s">
        <v>58</v>
      </c>
      <c r="J27" s="23">
        <v>104545</v>
      </c>
      <c r="K27" s="23">
        <v>167293</v>
      </c>
      <c r="L27" s="235">
        <v>14170</v>
      </c>
      <c r="M27" s="58"/>
      <c r="N27" s="23"/>
      <c r="O27" s="21"/>
    </row>
    <row r="28" spans="1:15" s="132" customFormat="1" x14ac:dyDescent="0.25">
      <c r="A28" s="67"/>
      <c r="B28" s="69">
        <v>99</v>
      </c>
      <c r="C28" s="69"/>
      <c r="D28" s="69"/>
      <c r="E28" s="69"/>
      <c r="F28" s="69"/>
      <c r="G28" s="69"/>
      <c r="H28" s="76" t="s">
        <v>86</v>
      </c>
      <c r="I28" s="86"/>
      <c r="J28" s="22"/>
      <c r="K28" s="22"/>
      <c r="L28" s="99"/>
      <c r="M28" s="111"/>
      <c r="N28" s="22"/>
      <c r="O28" s="21"/>
    </row>
    <row r="29" spans="1:15" s="132" customFormat="1" x14ac:dyDescent="0.25">
      <c r="A29" s="67"/>
      <c r="B29" s="69"/>
      <c r="C29" s="69">
        <v>0</v>
      </c>
      <c r="D29" s="69"/>
      <c r="E29" s="69"/>
      <c r="F29" s="69"/>
      <c r="G29" s="69"/>
      <c r="H29" s="76" t="s">
        <v>15</v>
      </c>
      <c r="I29" s="86"/>
      <c r="J29" s="22"/>
      <c r="K29" s="22"/>
      <c r="L29" s="99"/>
      <c r="M29" s="111"/>
      <c r="N29" s="22"/>
      <c r="O29" s="21"/>
    </row>
    <row r="30" spans="1:15" s="132" customFormat="1" x14ac:dyDescent="0.25">
      <c r="A30" s="67"/>
      <c r="B30" s="69"/>
      <c r="C30" s="69"/>
      <c r="D30" s="69">
        <v>0</v>
      </c>
      <c r="E30" s="69"/>
      <c r="F30" s="69"/>
      <c r="G30" s="69"/>
      <c r="H30" s="76" t="s">
        <v>16</v>
      </c>
      <c r="I30" s="86"/>
      <c r="J30" s="22"/>
      <c r="K30" s="22"/>
      <c r="L30" s="99"/>
      <c r="M30" s="111"/>
      <c r="N30" s="22"/>
      <c r="O30" s="21"/>
    </row>
    <row r="31" spans="1:15" s="132" customFormat="1" ht="30" x14ac:dyDescent="0.25">
      <c r="A31" s="67"/>
      <c r="B31" s="69"/>
      <c r="C31" s="69"/>
      <c r="D31" s="69"/>
      <c r="E31" s="69">
        <v>2</v>
      </c>
      <c r="F31" s="69">
        <v>0</v>
      </c>
      <c r="G31" s="69"/>
      <c r="H31" s="77" t="s">
        <v>87</v>
      </c>
      <c r="I31" s="86"/>
      <c r="J31" s="22"/>
      <c r="K31" s="22"/>
      <c r="L31" s="99"/>
      <c r="M31" s="139">
        <v>450000</v>
      </c>
      <c r="N31" s="136">
        <v>450000</v>
      </c>
      <c r="O31" s="21">
        <v>0</v>
      </c>
    </row>
    <row r="32" spans="1:15" s="132" customFormat="1" ht="30" x14ac:dyDescent="0.25">
      <c r="A32" s="67"/>
      <c r="B32" s="69"/>
      <c r="C32" s="69"/>
      <c r="D32" s="69"/>
      <c r="E32" s="69"/>
      <c r="F32" s="69"/>
      <c r="G32" s="69"/>
      <c r="H32" s="77" t="s">
        <v>88</v>
      </c>
      <c r="I32" s="86" t="s">
        <v>27</v>
      </c>
      <c r="J32" s="22">
        <f t="shared" ref="J32" si="3">J33</f>
        <v>1</v>
      </c>
      <c r="K32" s="22">
        <v>1</v>
      </c>
      <c r="L32" s="99">
        <v>0</v>
      </c>
      <c r="M32" s="139"/>
      <c r="N32" s="20"/>
      <c r="O32" s="21"/>
    </row>
    <row r="33" spans="1:15" s="132" customFormat="1" ht="27.75" thickBot="1" x14ac:dyDescent="0.3">
      <c r="A33" s="87"/>
      <c r="B33" s="88"/>
      <c r="C33" s="88"/>
      <c r="D33" s="88"/>
      <c r="E33" s="88"/>
      <c r="F33" s="88"/>
      <c r="G33" s="88"/>
      <c r="H33" s="89" t="s">
        <v>88</v>
      </c>
      <c r="I33" s="90" t="s">
        <v>27</v>
      </c>
      <c r="J33" s="28">
        <v>1</v>
      </c>
      <c r="K33" s="28">
        <v>1</v>
      </c>
      <c r="L33" s="236">
        <v>0</v>
      </c>
      <c r="M33" s="140"/>
      <c r="N33" s="26"/>
      <c r="O33" s="27"/>
    </row>
    <row r="34" spans="1:15" s="132" customFormat="1" ht="13.5" x14ac:dyDescent="0.25"/>
    <row r="35" spans="1:15" s="132" customFormat="1" ht="13.5" x14ac:dyDescent="0.25"/>
    <row r="36" spans="1:15" s="132" customFormat="1" ht="13.5" x14ac:dyDescent="0.25">
      <c r="H36" s="132" t="s">
        <v>189</v>
      </c>
    </row>
    <row r="37" spans="1:15" s="132" customFormat="1" ht="13.5" x14ac:dyDescent="0.25">
      <c r="H37" s="132" t="s">
        <v>193</v>
      </c>
    </row>
    <row r="38" spans="1:15" s="132" customFormat="1" ht="13.5" x14ac:dyDescent="0.25"/>
    <row r="39" spans="1:15" s="132" customFormat="1" ht="13.5" x14ac:dyDescent="0.25"/>
    <row r="40" spans="1:15" s="132" customFormat="1" ht="13.5" x14ac:dyDescent="0.25"/>
    <row r="41" spans="1:15" s="132" customFormat="1" ht="13.5" x14ac:dyDescent="0.25"/>
    <row r="42" spans="1:15" s="132" customFormat="1" ht="13.5" x14ac:dyDescent="0.25"/>
    <row r="43" spans="1:15" s="132" customFormat="1" ht="13.5" x14ac:dyDescent="0.25"/>
    <row r="44" spans="1:15" s="132" customFormat="1" ht="13.5" x14ac:dyDescent="0.25"/>
    <row r="45" spans="1:15" s="132" customFormat="1" ht="13.5" x14ac:dyDescent="0.25"/>
    <row r="46" spans="1:15" s="132" customFormat="1" ht="13.5" x14ac:dyDescent="0.25"/>
    <row r="47" spans="1:15" s="132" customFormat="1" ht="13.5" x14ac:dyDescent="0.25"/>
    <row r="48" spans="1:15" s="132" customFormat="1" ht="13.5" x14ac:dyDescent="0.25"/>
    <row r="49" s="132" customFormat="1" ht="13.5" x14ac:dyDescent="0.25"/>
    <row r="50" s="132" customFormat="1" ht="13.5" x14ac:dyDescent="0.25"/>
    <row r="51" s="132" customFormat="1" ht="13.5" x14ac:dyDescent="0.25"/>
    <row r="52" s="132" customFormat="1" ht="13.5" x14ac:dyDescent="0.25"/>
    <row r="53" s="132" customFormat="1" ht="13.5" x14ac:dyDescent="0.25"/>
    <row r="54" s="132" customFormat="1" ht="13.5" x14ac:dyDescent="0.25"/>
    <row r="55" s="132" customFormat="1" ht="13.5" x14ac:dyDescent="0.25"/>
    <row r="56" s="132" customFormat="1" ht="13.5" x14ac:dyDescent="0.25"/>
    <row r="57" s="132" customFormat="1" ht="13.5" x14ac:dyDescent="0.25"/>
    <row r="58" s="132" customFormat="1" ht="13.5" x14ac:dyDescent="0.25"/>
    <row r="59" s="132" customFormat="1" ht="13.5" x14ac:dyDescent="0.25"/>
    <row r="60" s="132" customFormat="1" ht="13.5" x14ac:dyDescent="0.25"/>
    <row r="61" s="132" customFormat="1" ht="13.5" x14ac:dyDescent="0.25"/>
    <row r="62" s="132" customFormat="1" ht="13.5" x14ac:dyDescent="0.25"/>
    <row r="63" s="132" customFormat="1" ht="13.5" x14ac:dyDescent="0.25"/>
    <row r="64" s="132" customFormat="1" ht="13.5" x14ac:dyDescent="0.25"/>
    <row r="65" s="132" customFormat="1" ht="13.5" x14ac:dyDescent="0.25"/>
    <row r="66" s="132" customFormat="1" ht="13.5" x14ac:dyDescent="0.25"/>
    <row r="67" s="132" customFormat="1" ht="13.5" x14ac:dyDescent="0.25"/>
    <row r="68" s="132" customFormat="1" ht="13.5" x14ac:dyDescent="0.25"/>
    <row r="69" s="132" customFormat="1" ht="13.5" x14ac:dyDescent="0.25"/>
    <row r="70" s="132" customFormat="1" ht="13.5" x14ac:dyDescent="0.25"/>
    <row r="71" s="132" customFormat="1" ht="13.5" x14ac:dyDescent="0.25"/>
    <row r="72" s="132" customFormat="1" ht="13.5" x14ac:dyDescent="0.25"/>
    <row r="73" s="132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51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79998168889431442"/>
  </sheetPr>
  <dimension ref="A1:O19"/>
  <sheetViews>
    <sheetView view="pageBreakPreview" zoomScale="85" zoomScaleNormal="85" zoomScaleSheetLayoutView="85" workbookViewId="0">
      <selection activeCell="J5" sqref="J5:O5"/>
    </sheetView>
  </sheetViews>
  <sheetFormatPr baseColWidth="10" defaultRowHeight="15" x14ac:dyDescent="0.25"/>
  <cols>
    <col min="1" max="7" width="3.7109375" customWidth="1"/>
    <col min="8" max="8" width="63.7109375" bestFit="1" customWidth="1"/>
    <col min="9" max="9" width="11.7109375" customWidth="1"/>
    <col min="10" max="11" width="10.7109375" customWidth="1"/>
    <col min="12" max="12" width="13.7109375" customWidth="1"/>
    <col min="13" max="14" width="19.42578125" bestFit="1" customWidth="1"/>
    <col min="15" max="15" width="17.7109375" bestFit="1" customWidth="1"/>
  </cols>
  <sheetData>
    <row r="1" spans="1:15" ht="15" customHeight="1" x14ac:dyDescent="0.25">
      <c r="A1" s="51" t="s">
        <v>33</v>
      </c>
    </row>
    <row r="2" spans="1:15" ht="15" customHeight="1" x14ac:dyDescent="0.25">
      <c r="A2" s="51" t="s">
        <v>34</v>
      </c>
    </row>
    <row r="3" spans="1:15" ht="15" customHeight="1" x14ac:dyDescent="0.25">
      <c r="A3" s="51" t="s">
        <v>209</v>
      </c>
    </row>
    <row r="4" spans="1:15" ht="15" customHeight="1" thickBot="1" x14ac:dyDescent="0.3"/>
    <row r="5" spans="1:15" x14ac:dyDescent="0.25">
      <c r="A5" s="193" t="s">
        <v>90</v>
      </c>
      <c r="B5" s="194"/>
      <c r="C5" s="194"/>
      <c r="D5" s="194"/>
      <c r="E5" s="194"/>
      <c r="F5" s="194"/>
      <c r="G5" s="194"/>
      <c r="H5" s="194"/>
      <c r="I5" s="195"/>
      <c r="J5" s="196" t="s">
        <v>35</v>
      </c>
      <c r="K5" s="198"/>
      <c r="L5" s="200"/>
      <c r="M5" s="196" t="s">
        <v>1</v>
      </c>
      <c r="N5" s="198"/>
      <c r="O5" s="199"/>
    </row>
    <row r="6" spans="1:15" s="10" customFormat="1" ht="36.75" thickBot="1" x14ac:dyDescent="0.25">
      <c r="A6" s="42" t="s">
        <v>2</v>
      </c>
      <c r="B6" s="43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8</v>
      </c>
      <c r="H6" s="97" t="s">
        <v>9</v>
      </c>
      <c r="I6" s="45" t="s">
        <v>10</v>
      </c>
      <c r="J6" s="46" t="s">
        <v>11</v>
      </c>
      <c r="K6" s="46" t="s">
        <v>12</v>
      </c>
      <c r="L6" s="49" t="s">
        <v>13</v>
      </c>
      <c r="M6" s="50" t="s">
        <v>11</v>
      </c>
      <c r="N6" s="46" t="s">
        <v>12</v>
      </c>
      <c r="O6" s="48" t="s">
        <v>13</v>
      </c>
    </row>
    <row r="7" spans="1:15" x14ac:dyDescent="0.25">
      <c r="A7" s="34"/>
      <c r="B7" s="35">
        <v>14</v>
      </c>
      <c r="C7" s="35"/>
      <c r="D7" s="35"/>
      <c r="E7" s="35"/>
      <c r="F7" s="35"/>
      <c r="G7" s="35"/>
      <c r="H7" s="95" t="s">
        <v>91</v>
      </c>
      <c r="I7" s="96"/>
      <c r="J7" s="38"/>
      <c r="K7" s="38"/>
      <c r="L7" s="98"/>
      <c r="M7" s="37"/>
      <c r="N7" s="38"/>
      <c r="O7" s="39"/>
    </row>
    <row r="8" spans="1:15" x14ac:dyDescent="0.25">
      <c r="A8" s="4"/>
      <c r="B8" s="5"/>
      <c r="C8" s="71">
        <v>0</v>
      </c>
      <c r="D8" s="5"/>
      <c r="E8" s="5"/>
      <c r="F8" s="5"/>
      <c r="G8" s="5"/>
      <c r="H8" s="73" t="s">
        <v>15</v>
      </c>
      <c r="I8" s="61"/>
      <c r="J8" s="125"/>
      <c r="K8" s="20"/>
      <c r="L8" s="64"/>
      <c r="M8" s="19"/>
      <c r="N8" s="20"/>
      <c r="O8" s="21"/>
    </row>
    <row r="9" spans="1:15" x14ac:dyDescent="0.25">
      <c r="A9" s="4"/>
      <c r="B9" s="5"/>
      <c r="C9" s="5"/>
      <c r="D9" s="5">
        <v>0</v>
      </c>
      <c r="E9" s="5"/>
      <c r="F9" s="5"/>
      <c r="G9" s="5"/>
      <c r="H9" s="73" t="s">
        <v>16</v>
      </c>
      <c r="I9" s="61"/>
      <c r="J9" s="20"/>
      <c r="K9" s="20"/>
      <c r="L9" s="64"/>
      <c r="M9" s="19"/>
      <c r="N9" s="20"/>
      <c r="O9" s="21"/>
    </row>
    <row r="10" spans="1:15" x14ac:dyDescent="0.25">
      <c r="A10" s="4"/>
      <c r="B10" s="5"/>
      <c r="C10" s="5"/>
      <c r="D10" s="5"/>
      <c r="E10" s="5">
        <v>1</v>
      </c>
      <c r="F10" s="5">
        <v>0</v>
      </c>
      <c r="G10" s="5"/>
      <c r="H10" s="73" t="s">
        <v>39</v>
      </c>
      <c r="I10" s="61"/>
      <c r="J10" s="20"/>
      <c r="K10" s="20"/>
      <c r="L10" s="64"/>
      <c r="M10" s="19">
        <v>142000000</v>
      </c>
      <c r="N10" s="20">
        <v>142000000</v>
      </c>
      <c r="O10" s="21">
        <v>59461829.43</v>
      </c>
    </row>
    <row r="11" spans="1:15" x14ac:dyDescent="0.25">
      <c r="A11" s="4">
        <v>4</v>
      </c>
      <c r="B11" s="5"/>
      <c r="C11" s="5"/>
      <c r="D11" s="5"/>
      <c r="E11" s="5"/>
      <c r="F11" s="5"/>
      <c r="G11" s="5">
        <v>1</v>
      </c>
      <c r="H11" s="74" t="s">
        <v>40</v>
      </c>
      <c r="I11" s="61" t="s">
        <v>19</v>
      </c>
      <c r="J11" s="20">
        <f t="shared" ref="J11" si="0">J12+J14</f>
        <v>177</v>
      </c>
      <c r="K11" s="20">
        <v>291</v>
      </c>
      <c r="L11" s="64">
        <v>18</v>
      </c>
      <c r="M11" s="19"/>
      <c r="N11" s="20"/>
      <c r="O11" s="21"/>
    </row>
    <row r="12" spans="1:15" x14ac:dyDescent="0.25">
      <c r="A12" s="4"/>
      <c r="B12" s="5"/>
      <c r="C12" s="5"/>
      <c r="D12" s="5"/>
      <c r="E12" s="5"/>
      <c r="F12" s="5"/>
      <c r="G12" s="6">
        <v>2</v>
      </c>
      <c r="H12" s="75" t="s">
        <v>40</v>
      </c>
      <c r="I12" s="104" t="s">
        <v>19</v>
      </c>
      <c r="J12" s="23">
        <v>67</v>
      </c>
      <c r="K12" s="23">
        <v>161</v>
      </c>
      <c r="L12" s="235">
        <v>0</v>
      </c>
      <c r="M12" s="19"/>
      <c r="N12" s="20"/>
      <c r="O12" s="21"/>
    </row>
    <row r="13" spans="1:15" x14ac:dyDescent="0.25">
      <c r="A13" s="4"/>
      <c r="B13" s="5"/>
      <c r="C13" s="5"/>
      <c r="D13" s="5"/>
      <c r="E13" s="5"/>
      <c r="F13" s="5"/>
      <c r="G13" s="6">
        <v>3</v>
      </c>
      <c r="H13" s="75" t="s">
        <v>92</v>
      </c>
      <c r="I13" s="104" t="s">
        <v>75</v>
      </c>
      <c r="J13" s="23">
        <v>10406</v>
      </c>
      <c r="K13" s="23">
        <v>10406</v>
      </c>
      <c r="L13" s="235">
        <v>0</v>
      </c>
      <c r="M13" s="19"/>
      <c r="N13" s="20"/>
      <c r="O13" s="21"/>
    </row>
    <row r="14" spans="1:15" x14ac:dyDescent="0.25">
      <c r="A14" s="4"/>
      <c r="B14" s="5"/>
      <c r="C14" s="5"/>
      <c r="D14" s="5"/>
      <c r="E14" s="5"/>
      <c r="F14" s="5"/>
      <c r="G14" s="6">
        <v>4</v>
      </c>
      <c r="H14" s="75" t="s">
        <v>93</v>
      </c>
      <c r="I14" s="104" t="s">
        <v>19</v>
      </c>
      <c r="J14" s="23">
        <v>110</v>
      </c>
      <c r="K14" s="23">
        <v>130</v>
      </c>
      <c r="L14" s="235">
        <v>18</v>
      </c>
      <c r="M14" s="19"/>
      <c r="N14" s="20"/>
      <c r="O14" s="21"/>
    </row>
    <row r="15" spans="1:15" ht="15.75" thickBot="1" x14ac:dyDescent="0.3">
      <c r="A15" s="120"/>
      <c r="B15" s="126"/>
      <c r="C15" s="126"/>
      <c r="D15" s="126"/>
      <c r="E15" s="126"/>
      <c r="F15" s="126"/>
      <c r="G15" s="127">
        <v>5</v>
      </c>
      <c r="H15" s="142" t="s">
        <v>94</v>
      </c>
      <c r="I15" s="143" t="s">
        <v>95</v>
      </c>
      <c r="J15" s="28">
        <v>1</v>
      </c>
      <c r="K15" s="28">
        <v>1</v>
      </c>
      <c r="L15" s="236">
        <v>0</v>
      </c>
      <c r="M15" s="25"/>
      <c r="N15" s="26"/>
      <c r="O15" s="27"/>
    </row>
    <row r="18" spans="8:8" x14ac:dyDescent="0.25">
      <c r="H18" s="187" t="s">
        <v>194</v>
      </c>
    </row>
    <row r="19" spans="8:8" x14ac:dyDescent="0.25">
      <c r="H19" s="187" t="s">
        <v>195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57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</sheetPr>
  <dimension ref="A1:AM26"/>
  <sheetViews>
    <sheetView view="pageBreakPreview" zoomScale="115" zoomScaleNormal="85" zoomScaleSheetLayoutView="115" workbookViewId="0">
      <selection activeCell="J5" sqref="J5:O5"/>
    </sheetView>
  </sheetViews>
  <sheetFormatPr baseColWidth="10" defaultRowHeight="15" x14ac:dyDescent="0.25"/>
  <cols>
    <col min="1" max="7" width="3.7109375" customWidth="1"/>
    <col min="8" max="8" width="50.7109375" customWidth="1"/>
    <col min="9" max="9" width="11.7109375" customWidth="1"/>
    <col min="10" max="10" width="9.28515625" bestFit="1" customWidth="1"/>
    <col min="11" max="11" width="10.42578125" bestFit="1" customWidth="1"/>
    <col min="12" max="12" width="13.7109375" customWidth="1"/>
    <col min="13" max="14" width="17" bestFit="1" customWidth="1"/>
    <col min="15" max="15" width="15.42578125" bestFit="1" customWidth="1"/>
  </cols>
  <sheetData>
    <row r="1" spans="1:15" ht="15" customHeight="1" x14ac:dyDescent="0.25">
      <c r="A1" s="51" t="s">
        <v>33</v>
      </c>
    </row>
    <row r="2" spans="1:15" ht="15" customHeight="1" x14ac:dyDescent="0.25">
      <c r="A2" s="51" t="s">
        <v>34</v>
      </c>
    </row>
    <row r="3" spans="1:15" ht="15" customHeight="1" x14ac:dyDescent="0.25">
      <c r="A3" s="51" t="s">
        <v>209</v>
      </c>
    </row>
    <row r="4" spans="1:15" ht="15" customHeight="1" thickBot="1" x14ac:dyDescent="0.3"/>
    <row r="5" spans="1:15" x14ac:dyDescent="0.25">
      <c r="A5" s="193" t="s">
        <v>96</v>
      </c>
      <c r="B5" s="194"/>
      <c r="C5" s="194"/>
      <c r="D5" s="194"/>
      <c r="E5" s="194"/>
      <c r="F5" s="194"/>
      <c r="G5" s="194"/>
      <c r="H5" s="194"/>
      <c r="I5" s="195"/>
      <c r="J5" s="196" t="s">
        <v>35</v>
      </c>
      <c r="K5" s="198"/>
      <c r="L5" s="200"/>
      <c r="M5" s="196" t="s">
        <v>1</v>
      </c>
      <c r="N5" s="198"/>
      <c r="O5" s="199"/>
    </row>
    <row r="6" spans="1:15" s="10" customFormat="1" ht="36.75" thickBot="1" x14ac:dyDescent="0.25">
      <c r="A6" s="42" t="s">
        <v>2</v>
      </c>
      <c r="B6" s="43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8</v>
      </c>
      <c r="H6" s="97" t="s">
        <v>9</v>
      </c>
      <c r="I6" s="45" t="s">
        <v>10</v>
      </c>
      <c r="J6" s="46" t="s">
        <v>11</v>
      </c>
      <c r="K6" s="46" t="s">
        <v>12</v>
      </c>
      <c r="L6" s="49" t="s">
        <v>13</v>
      </c>
      <c r="M6" s="50" t="s">
        <v>11</v>
      </c>
      <c r="N6" s="46" t="s">
        <v>12</v>
      </c>
      <c r="O6" s="48" t="s">
        <v>13</v>
      </c>
    </row>
    <row r="7" spans="1:15" s="144" customFormat="1" ht="30" x14ac:dyDescent="0.25">
      <c r="A7" s="34"/>
      <c r="B7" s="35">
        <v>15</v>
      </c>
      <c r="C7" s="35"/>
      <c r="D7" s="35"/>
      <c r="E7" s="35"/>
      <c r="F7" s="35"/>
      <c r="G7" s="35"/>
      <c r="H7" s="95" t="s">
        <v>97</v>
      </c>
      <c r="I7" s="141"/>
      <c r="J7" s="40"/>
      <c r="K7" s="40"/>
      <c r="L7" s="234"/>
      <c r="M7" s="57"/>
      <c r="N7" s="40"/>
      <c r="O7" s="41"/>
    </row>
    <row r="8" spans="1:15" s="144" customFormat="1" x14ac:dyDescent="0.25">
      <c r="A8" s="4"/>
      <c r="B8" s="5"/>
      <c r="C8" s="71">
        <v>0</v>
      </c>
      <c r="D8" s="5"/>
      <c r="E8" s="5"/>
      <c r="F8" s="5"/>
      <c r="G8" s="5"/>
      <c r="H8" s="73" t="s">
        <v>15</v>
      </c>
      <c r="I8" s="104"/>
      <c r="J8" s="23"/>
      <c r="K8" s="23"/>
      <c r="L8" s="235"/>
      <c r="M8" s="58"/>
      <c r="N8" s="23"/>
      <c r="O8" s="29"/>
    </row>
    <row r="9" spans="1:15" s="144" customFormat="1" x14ac:dyDescent="0.25">
      <c r="A9" s="4"/>
      <c r="B9" s="5"/>
      <c r="C9" s="5"/>
      <c r="D9" s="5">
        <v>0</v>
      </c>
      <c r="E9" s="5"/>
      <c r="F9" s="5"/>
      <c r="G9" s="5"/>
      <c r="H9" s="73" t="s">
        <v>16</v>
      </c>
      <c r="I9" s="104"/>
      <c r="J9" s="23"/>
      <c r="K9" s="23"/>
      <c r="L9" s="235"/>
      <c r="M9" s="58"/>
      <c r="N9" s="23"/>
      <c r="O9" s="29"/>
    </row>
    <row r="10" spans="1:15" s="144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73" t="s">
        <v>39</v>
      </c>
      <c r="I10" s="104"/>
      <c r="J10" s="23"/>
      <c r="K10" s="23"/>
      <c r="L10" s="235"/>
      <c r="M10" s="19">
        <v>6386608</v>
      </c>
      <c r="N10" s="20">
        <v>6386608</v>
      </c>
      <c r="O10" s="21">
        <v>1017455.9199999999</v>
      </c>
    </row>
    <row r="11" spans="1:15" s="144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73" t="s">
        <v>40</v>
      </c>
      <c r="I11" s="61" t="s">
        <v>19</v>
      </c>
      <c r="J11" s="20">
        <f t="shared" ref="J11" si="0">J12</f>
        <v>139</v>
      </c>
      <c r="K11" s="20">
        <v>188</v>
      </c>
      <c r="L11" s="64">
        <v>64</v>
      </c>
      <c r="M11" s="19"/>
      <c r="N11" s="20"/>
      <c r="O11" s="21"/>
    </row>
    <row r="12" spans="1:15" s="144" customFormat="1" x14ac:dyDescent="0.25">
      <c r="A12" s="4"/>
      <c r="B12" s="5"/>
      <c r="C12" s="5"/>
      <c r="D12" s="5"/>
      <c r="E12" s="5"/>
      <c r="F12" s="5"/>
      <c r="G12" s="6">
        <v>2</v>
      </c>
      <c r="H12" s="131" t="s">
        <v>40</v>
      </c>
      <c r="I12" s="104" t="s">
        <v>19</v>
      </c>
      <c r="J12" s="23">
        <v>139</v>
      </c>
      <c r="K12" s="23">
        <v>188</v>
      </c>
      <c r="L12" s="235">
        <v>64</v>
      </c>
      <c r="M12" s="19"/>
      <c r="N12" s="20"/>
      <c r="O12" s="21"/>
    </row>
    <row r="13" spans="1:15" s="144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73" t="s">
        <v>98</v>
      </c>
      <c r="I13" s="104"/>
      <c r="J13" s="23"/>
      <c r="K13" s="23"/>
      <c r="L13" s="235"/>
      <c r="M13" s="19">
        <v>2238278</v>
      </c>
      <c r="N13" s="20">
        <v>2238278</v>
      </c>
      <c r="O13" s="21">
        <v>283206.45</v>
      </c>
    </row>
    <row r="14" spans="1:15" s="144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73" t="s">
        <v>99</v>
      </c>
      <c r="I14" s="61" t="s">
        <v>75</v>
      </c>
      <c r="J14" s="20">
        <f t="shared" ref="J14" si="1">SUM(J15:J17)</f>
        <v>997</v>
      </c>
      <c r="K14" s="20">
        <v>997</v>
      </c>
      <c r="L14" s="64">
        <v>196</v>
      </c>
      <c r="M14" s="19"/>
      <c r="N14" s="20"/>
      <c r="O14" s="21"/>
    </row>
    <row r="15" spans="1:15" s="144" customFormat="1" ht="27" x14ac:dyDescent="0.25">
      <c r="A15" s="4"/>
      <c r="B15" s="5"/>
      <c r="C15" s="5"/>
      <c r="D15" s="5"/>
      <c r="E15" s="5"/>
      <c r="F15" s="5"/>
      <c r="G15" s="6">
        <v>4</v>
      </c>
      <c r="H15" s="131" t="s">
        <v>100</v>
      </c>
      <c r="I15" s="104" t="s">
        <v>75</v>
      </c>
      <c r="J15" s="23">
        <v>790</v>
      </c>
      <c r="K15" s="23">
        <v>790</v>
      </c>
      <c r="L15" s="235">
        <v>156</v>
      </c>
      <c r="M15" s="19"/>
      <c r="N15" s="20"/>
      <c r="O15" s="21"/>
    </row>
    <row r="16" spans="1:15" s="144" customFormat="1" x14ac:dyDescent="0.25">
      <c r="A16" s="4"/>
      <c r="B16" s="5"/>
      <c r="C16" s="5"/>
      <c r="D16" s="5"/>
      <c r="E16" s="5"/>
      <c r="F16" s="5"/>
      <c r="G16" s="6">
        <v>5</v>
      </c>
      <c r="H16" s="131" t="s">
        <v>101</v>
      </c>
      <c r="I16" s="104" t="s">
        <v>75</v>
      </c>
      <c r="J16" s="23">
        <v>3</v>
      </c>
      <c r="K16" s="23">
        <v>3</v>
      </c>
      <c r="L16" s="235">
        <v>0</v>
      </c>
      <c r="M16" s="19"/>
      <c r="N16" s="20"/>
      <c r="O16" s="21"/>
    </row>
    <row r="17" spans="1:15" s="144" customFormat="1" x14ac:dyDescent="0.25">
      <c r="A17" s="4"/>
      <c r="B17" s="5"/>
      <c r="C17" s="5"/>
      <c r="D17" s="5"/>
      <c r="E17" s="5"/>
      <c r="F17" s="5"/>
      <c r="G17" s="6">
        <v>6</v>
      </c>
      <c r="H17" s="131" t="s">
        <v>102</v>
      </c>
      <c r="I17" s="104" t="s">
        <v>75</v>
      </c>
      <c r="J17" s="23">
        <v>204</v>
      </c>
      <c r="K17" s="23">
        <v>204</v>
      </c>
      <c r="L17" s="235">
        <v>40</v>
      </c>
      <c r="M17" s="19"/>
      <c r="N17" s="20"/>
      <c r="O17" s="21"/>
    </row>
    <row r="18" spans="1:15" s="144" customFormat="1" x14ac:dyDescent="0.25">
      <c r="A18" s="4"/>
      <c r="B18" s="5"/>
      <c r="C18" s="5"/>
      <c r="D18" s="5"/>
      <c r="E18" s="5">
        <v>3</v>
      </c>
      <c r="F18" s="5">
        <v>0</v>
      </c>
      <c r="G18" s="5"/>
      <c r="H18" s="73" t="s">
        <v>103</v>
      </c>
      <c r="I18" s="104"/>
      <c r="J18" s="23"/>
      <c r="K18" s="23"/>
      <c r="L18" s="235"/>
      <c r="M18" s="19">
        <v>3438575</v>
      </c>
      <c r="N18" s="20">
        <v>3438575</v>
      </c>
      <c r="O18" s="21">
        <v>469365.36</v>
      </c>
    </row>
    <row r="19" spans="1:15" s="144" customFormat="1" x14ac:dyDescent="0.25">
      <c r="A19" s="4">
        <v>4</v>
      </c>
      <c r="B19" s="5"/>
      <c r="C19" s="5"/>
      <c r="D19" s="5"/>
      <c r="E19" s="5"/>
      <c r="F19" s="5"/>
      <c r="G19" s="5">
        <v>1</v>
      </c>
      <c r="H19" s="73" t="s">
        <v>104</v>
      </c>
      <c r="I19" s="61" t="s">
        <v>19</v>
      </c>
      <c r="J19" s="20">
        <f t="shared" ref="J19" si="2">SUM(J20:J22)</f>
        <v>55000</v>
      </c>
      <c r="K19" s="20">
        <v>55887</v>
      </c>
      <c r="L19" s="64">
        <v>9378</v>
      </c>
      <c r="M19" s="19"/>
      <c r="N19" s="20"/>
      <c r="O19" s="21"/>
    </row>
    <row r="20" spans="1:15" s="144" customFormat="1" x14ac:dyDescent="0.25">
      <c r="A20" s="4"/>
      <c r="B20" s="5"/>
      <c r="C20" s="5"/>
      <c r="D20" s="5"/>
      <c r="E20" s="5"/>
      <c r="F20" s="5"/>
      <c r="G20" s="6">
        <v>2</v>
      </c>
      <c r="H20" s="131" t="s">
        <v>105</v>
      </c>
      <c r="I20" s="104" t="s">
        <v>19</v>
      </c>
      <c r="J20" s="23">
        <v>2818</v>
      </c>
      <c r="K20" s="23">
        <v>2818</v>
      </c>
      <c r="L20" s="235">
        <v>470</v>
      </c>
      <c r="M20" s="58"/>
      <c r="N20" s="23"/>
      <c r="O20" s="29"/>
    </row>
    <row r="21" spans="1:15" s="144" customFormat="1" x14ac:dyDescent="0.25">
      <c r="A21" s="4"/>
      <c r="B21" s="5"/>
      <c r="C21" s="5"/>
      <c r="D21" s="5"/>
      <c r="E21" s="5"/>
      <c r="F21" s="5"/>
      <c r="G21" s="6">
        <v>3</v>
      </c>
      <c r="H21" s="131" t="s">
        <v>106</v>
      </c>
      <c r="I21" s="104" t="s">
        <v>19</v>
      </c>
      <c r="J21" s="23">
        <v>11882</v>
      </c>
      <c r="K21" s="23">
        <v>11882</v>
      </c>
      <c r="L21" s="235">
        <v>1910</v>
      </c>
      <c r="M21" s="58"/>
      <c r="N21" s="23"/>
      <c r="O21" s="29"/>
    </row>
    <row r="22" spans="1:15" s="144" customFormat="1" ht="27.75" thickBot="1" x14ac:dyDescent="0.3">
      <c r="A22" s="120"/>
      <c r="B22" s="126"/>
      <c r="C22" s="126"/>
      <c r="D22" s="126"/>
      <c r="E22" s="126"/>
      <c r="F22" s="126"/>
      <c r="G22" s="127">
        <v>4</v>
      </c>
      <c r="H22" s="145" t="s">
        <v>107</v>
      </c>
      <c r="I22" s="143" t="s">
        <v>19</v>
      </c>
      <c r="J22" s="28">
        <v>40300</v>
      </c>
      <c r="K22" s="28">
        <v>41187</v>
      </c>
      <c r="L22" s="236">
        <v>6998</v>
      </c>
      <c r="M22" s="59"/>
      <c r="N22" s="28"/>
      <c r="O22" s="30"/>
    </row>
    <row r="23" spans="1:15" s="144" customFormat="1" x14ac:dyDescent="0.25"/>
    <row r="24" spans="1:15" s="144" customFormat="1" x14ac:dyDescent="0.25"/>
    <row r="25" spans="1:15" s="144" customFormat="1" x14ac:dyDescent="0.25">
      <c r="H25" s="144" t="s">
        <v>196</v>
      </c>
    </row>
    <row r="26" spans="1:15" x14ac:dyDescent="0.25">
      <c r="H26" s="188" t="s">
        <v>192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57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</sheetPr>
  <dimension ref="A1:AA56"/>
  <sheetViews>
    <sheetView view="pageBreakPreview" zoomScale="85" zoomScaleNormal="85" zoomScaleSheetLayoutView="85" workbookViewId="0">
      <selection activeCell="J5" sqref="J5:O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2" width="13.7109375" customWidth="1"/>
    <col min="13" max="14" width="16.5703125" bestFit="1" customWidth="1"/>
    <col min="15" max="15" width="13.7109375" customWidth="1"/>
  </cols>
  <sheetData>
    <row r="1" spans="1:15" ht="15" customHeight="1" x14ac:dyDescent="0.25">
      <c r="A1" s="51" t="s">
        <v>33</v>
      </c>
    </row>
    <row r="2" spans="1:15" ht="15" customHeight="1" x14ac:dyDescent="0.25">
      <c r="A2" s="51" t="s">
        <v>34</v>
      </c>
    </row>
    <row r="3" spans="1:15" ht="15" customHeight="1" x14ac:dyDescent="0.25">
      <c r="A3" s="51" t="s">
        <v>211</v>
      </c>
    </row>
    <row r="4" spans="1:15" ht="15" customHeight="1" thickBot="1" x14ac:dyDescent="0.3"/>
    <row r="5" spans="1:15" s="132" customFormat="1" x14ac:dyDescent="0.25">
      <c r="A5" s="193" t="s">
        <v>108</v>
      </c>
      <c r="B5" s="194"/>
      <c r="C5" s="194"/>
      <c r="D5" s="194"/>
      <c r="E5" s="194"/>
      <c r="F5" s="194"/>
      <c r="G5" s="194"/>
      <c r="H5" s="194"/>
      <c r="I5" s="195"/>
      <c r="J5" s="196" t="s">
        <v>35</v>
      </c>
      <c r="K5" s="198"/>
      <c r="L5" s="199"/>
      <c r="M5" s="196" t="s">
        <v>1</v>
      </c>
      <c r="N5" s="198"/>
      <c r="O5" s="199"/>
    </row>
    <row r="6" spans="1:15" s="138" customFormat="1" ht="36.75" thickBot="1" x14ac:dyDescent="0.3">
      <c r="A6" s="42" t="s">
        <v>2</v>
      </c>
      <c r="B6" s="43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8</v>
      </c>
      <c r="H6" s="97" t="s">
        <v>9</v>
      </c>
      <c r="I6" s="45" t="s">
        <v>10</v>
      </c>
      <c r="J6" s="50" t="s">
        <v>11</v>
      </c>
      <c r="K6" s="46" t="s">
        <v>12</v>
      </c>
      <c r="L6" s="48" t="s">
        <v>13</v>
      </c>
      <c r="M6" s="50" t="s">
        <v>11</v>
      </c>
      <c r="N6" s="46" t="s">
        <v>12</v>
      </c>
      <c r="O6" s="48" t="s">
        <v>13</v>
      </c>
    </row>
    <row r="7" spans="1:15" s="132" customFormat="1" x14ac:dyDescent="0.25">
      <c r="A7" s="34"/>
      <c r="B7" s="35">
        <v>21</v>
      </c>
      <c r="C7" s="35"/>
      <c r="D7" s="35"/>
      <c r="E7" s="35"/>
      <c r="F7" s="35"/>
      <c r="G7" s="35"/>
      <c r="H7" s="95" t="s">
        <v>109</v>
      </c>
      <c r="I7" s="141"/>
      <c r="J7" s="37"/>
      <c r="K7" s="40"/>
      <c r="L7" s="41"/>
      <c r="M7" s="37"/>
      <c r="N7" s="40"/>
      <c r="O7" s="41"/>
    </row>
    <row r="8" spans="1:15" s="132" customFormat="1" x14ac:dyDescent="0.25">
      <c r="A8" s="4"/>
      <c r="B8" s="5"/>
      <c r="C8" s="71">
        <v>0</v>
      </c>
      <c r="D8" s="5"/>
      <c r="E8" s="5"/>
      <c r="F8" s="5"/>
      <c r="G8" s="5"/>
      <c r="H8" s="73" t="s">
        <v>15</v>
      </c>
      <c r="I8" s="104"/>
      <c r="J8" s="58"/>
      <c r="K8" s="23"/>
      <c r="L8" s="29"/>
      <c r="M8" s="58"/>
      <c r="N8" s="23"/>
      <c r="O8" s="29"/>
    </row>
    <row r="9" spans="1:15" s="132" customFormat="1" x14ac:dyDescent="0.25">
      <c r="A9" s="4"/>
      <c r="B9" s="5"/>
      <c r="C9" s="5"/>
      <c r="D9" s="5">
        <v>0</v>
      </c>
      <c r="E9" s="5"/>
      <c r="F9" s="5"/>
      <c r="G9" s="5"/>
      <c r="H9" s="73" t="s">
        <v>16</v>
      </c>
      <c r="I9" s="104"/>
      <c r="J9" s="58"/>
      <c r="K9" s="23"/>
      <c r="L9" s="29"/>
      <c r="M9" s="19"/>
      <c r="N9" s="20"/>
      <c r="O9" s="21"/>
    </row>
    <row r="10" spans="1:15" s="132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73" t="s">
        <v>39</v>
      </c>
      <c r="I10" s="104"/>
      <c r="J10" s="58"/>
      <c r="K10" s="23"/>
      <c r="L10" s="29"/>
      <c r="M10" s="19">
        <v>7746848</v>
      </c>
      <c r="N10" s="20">
        <v>7746848</v>
      </c>
      <c r="O10" s="21">
        <v>719687.3</v>
      </c>
    </row>
    <row r="11" spans="1:15" s="132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73" t="s">
        <v>40</v>
      </c>
      <c r="I11" s="61" t="s">
        <v>19</v>
      </c>
      <c r="J11" s="19">
        <f>J12</f>
        <v>53</v>
      </c>
      <c r="K11" s="20">
        <v>53</v>
      </c>
      <c r="L11" s="21">
        <v>0</v>
      </c>
      <c r="M11" s="19"/>
      <c r="N11" s="20"/>
      <c r="O11" s="21"/>
    </row>
    <row r="12" spans="1:15" s="132" customFormat="1" x14ac:dyDescent="0.25">
      <c r="A12" s="4"/>
      <c r="B12" s="5"/>
      <c r="C12" s="5"/>
      <c r="D12" s="5"/>
      <c r="E12" s="5"/>
      <c r="F12" s="5"/>
      <c r="G12" s="6">
        <v>2</v>
      </c>
      <c r="H12" s="131" t="s">
        <v>40</v>
      </c>
      <c r="I12" s="104" t="s">
        <v>19</v>
      </c>
      <c r="J12" s="58">
        <v>53</v>
      </c>
      <c r="K12" s="23">
        <v>53</v>
      </c>
      <c r="L12" s="29">
        <v>0</v>
      </c>
      <c r="M12" s="19"/>
      <c r="N12" s="20"/>
      <c r="O12" s="21"/>
    </row>
    <row r="13" spans="1:15" s="132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73" t="s">
        <v>110</v>
      </c>
      <c r="I13" s="104"/>
      <c r="J13" s="58"/>
      <c r="K13" s="23"/>
      <c r="L13" s="29"/>
      <c r="M13" s="19">
        <v>1554820</v>
      </c>
      <c r="N13" s="20">
        <v>1554820</v>
      </c>
      <c r="O13" s="21">
        <v>97452.5</v>
      </c>
    </row>
    <row r="14" spans="1:15" s="132" customFormat="1" x14ac:dyDescent="0.25">
      <c r="A14" s="4">
        <v>4</v>
      </c>
      <c r="B14" s="5"/>
      <c r="C14" s="5"/>
      <c r="D14" s="5"/>
      <c r="E14" s="5"/>
      <c r="F14" s="5"/>
      <c r="G14" s="5">
        <v>1</v>
      </c>
      <c r="H14" s="73" t="s">
        <v>111</v>
      </c>
      <c r="I14" s="61" t="s">
        <v>95</v>
      </c>
      <c r="J14" s="19">
        <f t="shared" ref="J14" si="0">J15+J16+J17</f>
        <v>4071</v>
      </c>
      <c r="K14" s="20">
        <v>4071</v>
      </c>
      <c r="L14" s="21">
        <v>173</v>
      </c>
      <c r="M14" s="19"/>
      <c r="N14" s="20"/>
      <c r="O14" s="21"/>
    </row>
    <row r="15" spans="1:15" s="132" customFormat="1" x14ac:dyDescent="0.25">
      <c r="A15" s="4"/>
      <c r="B15" s="5"/>
      <c r="C15" s="5"/>
      <c r="D15" s="5"/>
      <c r="E15" s="5"/>
      <c r="F15" s="5"/>
      <c r="G15" s="6">
        <v>2</v>
      </c>
      <c r="H15" s="131" t="s">
        <v>112</v>
      </c>
      <c r="I15" s="104" t="s">
        <v>95</v>
      </c>
      <c r="J15" s="58">
        <v>3930</v>
      </c>
      <c r="K15" s="23">
        <v>3930</v>
      </c>
      <c r="L15" s="29">
        <v>170</v>
      </c>
      <c r="M15" s="58"/>
      <c r="N15" s="23"/>
      <c r="O15" s="29"/>
    </row>
    <row r="16" spans="1:15" s="132" customFormat="1" x14ac:dyDescent="0.25">
      <c r="A16" s="4"/>
      <c r="B16" s="5"/>
      <c r="C16" s="5"/>
      <c r="D16" s="5"/>
      <c r="E16" s="5"/>
      <c r="F16" s="5"/>
      <c r="G16" s="6">
        <v>3</v>
      </c>
      <c r="H16" s="131" t="s">
        <v>113</v>
      </c>
      <c r="I16" s="104" t="s">
        <v>95</v>
      </c>
      <c r="J16" s="58">
        <v>25</v>
      </c>
      <c r="K16" s="23">
        <v>25</v>
      </c>
      <c r="L16" s="29">
        <v>1</v>
      </c>
      <c r="M16" s="58"/>
      <c r="N16" s="23"/>
      <c r="O16" s="29"/>
    </row>
    <row r="17" spans="1:15" s="132" customFormat="1" ht="27.75" thickBot="1" x14ac:dyDescent="0.3">
      <c r="A17" s="87"/>
      <c r="B17" s="88"/>
      <c r="C17" s="88"/>
      <c r="D17" s="88"/>
      <c r="E17" s="88"/>
      <c r="F17" s="88"/>
      <c r="G17" s="127">
        <v>6</v>
      </c>
      <c r="H17" s="145" t="s">
        <v>114</v>
      </c>
      <c r="I17" s="143" t="s">
        <v>95</v>
      </c>
      <c r="J17" s="59">
        <v>116</v>
      </c>
      <c r="K17" s="28">
        <v>116</v>
      </c>
      <c r="L17" s="30">
        <v>2</v>
      </c>
      <c r="M17" s="117"/>
      <c r="N17" s="118"/>
      <c r="O17" s="119"/>
    </row>
    <row r="18" spans="1:15" s="107" customFormat="1" ht="13.5" x14ac:dyDescent="0.25"/>
    <row r="19" spans="1:15" s="107" customFormat="1" ht="13.5" x14ac:dyDescent="0.25"/>
    <row r="20" spans="1:15" s="107" customFormat="1" ht="13.5" x14ac:dyDescent="0.25"/>
    <row r="21" spans="1:15" s="107" customFormat="1" ht="13.5" x14ac:dyDescent="0.25"/>
    <row r="22" spans="1:15" s="107" customFormat="1" ht="13.5" x14ac:dyDescent="0.25">
      <c r="H22" s="107" t="s">
        <v>197</v>
      </c>
    </row>
    <row r="23" spans="1:15" s="107" customFormat="1" ht="13.5" x14ac:dyDescent="0.25">
      <c r="H23" s="107" t="s">
        <v>190</v>
      </c>
    </row>
    <row r="24" spans="1:15" s="107" customFormat="1" ht="13.5" x14ac:dyDescent="0.25"/>
    <row r="25" spans="1:15" s="107" customFormat="1" ht="13.5" x14ac:dyDescent="0.25"/>
    <row r="26" spans="1:15" s="107" customFormat="1" ht="13.5" x14ac:dyDescent="0.25"/>
    <row r="27" spans="1:15" s="107" customFormat="1" ht="13.5" x14ac:dyDescent="0.25"/>
    <row r="28" spans="1:15" s="107" customFormat="1" ht="13.5" x14ac:dyDescent="0.25"/>
    <row r="29" spans="1:15" s="107" customFormat="1" ht="13.5" x14ac:dyDescent="0.25"/>
    <row r="30" spans="1:15" s="107" customFormat="1" ht="13.5" x14ac:dyDescent="0.25"/>
    <row r="31" spans="1:15" s="107" customFormat="1" ht="13.5" x14ac:dyDescent="0.25"/>
    <row r="32" spans="1:15" s="107" customFormat="1" ht="13.5" x14ac:dyDescent="0.25"/>
    <row r="33" s="107" customFormat="1" ht="13.5" x14ac:dyDescent="0.25"/>
    <row r="34" s="107" customFormat="1" ht="13.5" x14ac:dyDescent="0.25"/>
    <row r="35" s="107" customFormat="1" ht="13.5" x14ac:dyDescent="0.25"/>
    <row r="36" s="107" customFormat="1" ht="13.5" x14ac:dyDescent="0.25"/>
    <row r="37" s="107" customFormat="1" ht="13.5" x14ac:dyDescent="0.25"/>
    <row r="38" s="107" customFormat="1" ht="13.5" x14ac:dyDescent="0.25"/>
    <row r="39" s="107" customFormat="1" ht="13.5" x14ac:dyDescent="0.25"/>
    <row r="40" s="107" customFormat="1" ht="13.5" x14ac:dyDescent="0.25"/>
    <row r="41" s="107" customFormat="1" ht="13.5" x14ac:dyDescent="0.25"/>
    <row r="42" s="107" customFormat="1" ht="13.5" x14ac:dyDescent="0.25"/>
    <row r="43" s="107" customFormat="1" ht="13.5" x14ac:dyDescent="0.25"/>
    <row r="44" s="107" customFormat="1" ht="13.5" x14ac:dyDescent="0.25"/>
    <row r="45" s="107" customFormat="1" ht="13.5" x14ac:dyDescent="0.25"/>
    <row r="46" s="107" customFormat="1" ht="13.5" x14ac:dyDescent="0.25"/>
    <row r="47" s="107" customFormat="1" ht="13.5" x14ac:dyDescent="0.25"/>
    <row r="48" s="107" customFormat="1" ht="13.5" x14ac:dyDescent="0.25"/>
    <row r="49" s="107" customFormat="1" ht="13.5" x14ac:dyDescent="0.25"/>
    <row r="50" s="107" customFormat="1" ht="13.5" x14ac:dyDescent="0.25"/>
    <row r="51" s="107" customFormat="1" ht="13.5" x14ac:dyDescent="0.25"/>
    <row r="52" s="107" customFormat="1" ht="13.5" x14ac:dyDescent="0.25"/>
    <row r="53" s="107" customFormat="1" ht="13.5" x14ac:dyDescent="0.25"/>
    <row r="54" s="107" customFormat="1" ht="13.5" x14ac:dyDescent="0.25"/>
    <row r="55" s="107" customFormat="1" ht="13.5" x14ac:dyDescent="0.25"/>
    <row r="56" s="107" customFormat="1" ht="13.5" x14ac:dyDescent="0.25"/>
  </sheetData>
  <mergeCells count="3">
    <mergeCell ref="A5:I5"/>
    <mergeCell ref="J5:L5"/>
    <mergeCell ref="M5:O5"/>
  </mergeCells>
  <pageMargins left="0.7" right="0.7" top="0.75" bottom="0.75" header="0.3" footer="0.3"/>
  <pageSetup scale="51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0.79998168889431442"/>
  </sheetPr>
  <dimension ref="A1:AM39"/>
  <sheetViews>
    <sheetView view="pageBreakPreview" zoomScale="85" zoomScaleNormal="85" zoomScaleSheetLayoutView="85" workbookViewId="0">
      <selection activeCell="J5" sqref="J5:O5"/>
    </sheetView>
  </sheetViews>
  <sheetFormatPr baseColWidth="10" defaultRowHeight="15" x14ac:dyDescent="0.25"/>
  <cols>
    <col min="1" max="7" width="3.7109375" customWidth="1"/>
    <col min="8" max="8" width="62.140625" customWidth="1"/>
    <col min="9" max="9" width="13.28515625" customWidth="1"/>
    <col min="10" max="11" width="10.7109375" customWidth="1"/>
    <col min="12" max="12" width="13.7109375" customWidth="1"/>
    <col min="13" max="14" width="17.5703125" bestFit="1" customWidth="1"/>
    <col min="15" max="15" width="16.140625" bestFit="1" customWidth="1"/>
  </cols>
  <sheetData>
    <row r="1" spans="1:15" ht="15" customHeight="1" x14ac:dyDescent="0.25">
      <c r="A1" s="51" t="s">
        <v>33</v>
      </c>
    </row>
    <row r="2" spans="1:15" ht="15" customHeight="1" x14ac:dyDescent="0.25">
      <c r="A2" s="51" t="s">
        <v>34</v>
      </c>
    </row>
    <row r="3" spans="1:15" ht="15" customHeight="1" x14ac:dyDescent="0.25">
      <c r="A3" s="51" t="s">
        <v>209</v>
      </c>
    </row>
    <row r="4" spans="1:15" ht="15" customHeight="1" thickBot="1" x14ac:dyDescent="0.3"/>
    <row r="5" spans="1:15" s="107" customFormat="1" x14ac:dyDescent="0.25">
      <c r="A5" s="201" t="s">
        <v>115</v>
      </c>
      <c r="B5" s="202"/>
      <c r="C5" s="202"/>
      <c r="D5" s="202"/>
      <c r="E5" s="202"/>
      <c r="F5" s="202"/>
      <c r="G5" s="202"/>
      <c r="H5" s="202"/>
      <c r="I5" s="203"/>
      <c r="J5" s="196" t="s">
        <v>35</v>
      </c>
      <c r="K5" s="198"/>
      <c r="L5" s="199"/>
      <c r="M5" s="196" t="s">
        <v>1</v>
      </c>
      <c r="N5" s="198"/>
      <c r="O5" s="199"/>
    </row>
    <row r="6" spans="1:15" s="124" customFormat="1" ht="36.75" thickBot="1" x14ac:dyDescent="0.3">
      <c r="A6" s="42" t="s">
        <v>2</v>
      </c>
      <c r="B6" s="43" t="s">
        <v>3</v>
      </c>
      <c r="C6" s="43" t="s">
        <v>4</v>
      </c>
      <c r="D6" s="43" t="s">
        <v>5</v>
      </c>
      <c r="E6" s="43" t="s">
        <v>6</v>
      </c>
      <c r="F6" s="43" t="s">
        <v>7</v>
      </c>
      <c r="G6" s="43" t="s">
        <v>8</v>
      </c>
      <c r="H6" s="97" t="s">
        <v>9</v>
      </c>
      <c r="I6" s="45" t="s">
        <v>10</v>
      </c>
      <c r="J6" s="50" t="s">
        <v>11</v>
      </c>
      <c r="K6" s="46" t="s">
        <v>12</v>
      </c>
      <c r="L6" s="48" t="s">
        <v>13</v>
      </c>
      <c r="M6" s="50" t="s">
        <v>11</v>
      </c>
      <c r="N6" s="46" t="s">
        <v>12</v>
      </c>
      <c r="O6" s="48" t="s">
        <v>13</v>
      </c>
    </row>
    <row r="7" spans="1:15" s="107" customFormat="1" ht="45" x14ac:dyDescent="0.25">
      <c r="A7" s="34"/>
      <c r="B7" s="35">
        <v>16</v>
      </c>
      <c r="C7" s="35"/>
      <c r="D7" s="35"/>
      <c r="E7" s="35"/>
      <c r="F7" s="35"/>
      <c r="G7" s="35"/>
      <c r="H7" s="95" t="s">
        <v>116</v>
      </c>
      <c r="I7" s="141"/>
      <c r="J7" s="149"/>
      <c r="K7" s="35"/>
      <c r="L7" s="60"/>
      <c r="M7" s="37"/>
      <c r="N7" s="40"/>
      <c r="O7" s="41"/>
    </row>
    <row r="8" spans="1:15" s="107" customFormat="1" x14ac:dyDescent="0.25">
      <c r="A8" s="4"/>
      <c r="B8" s="5"/>
      <c r="C8" s="71">
        <v>0</v>
      </c>
      <c r="D8" s="5"/>
      <c r="E8" s="5"/>
      <c r="F8" s="5"/>
      <c r="G8" s="5"/>
      <c r="H8" s="73" t="s">
        <v>15</v>
      </c>
      <c r="I8" s="104"/>
      <c r="J8" s="134"/>
      <c r="K8" s="6"/>
      <c r="L8" s="135"/>
      <c r="M8" s="58"/>
      <c r="N8" s="23"/>
      <c r="O8" s="29"/>
    </row>
    <row r="9" spans="1:15" s="107" customFormat="1" x14ac:dyDescent="0.25">
      <c r="A9" s="4"/>
      <c r="B9" s="5"/>
      <c r="C9" s="5"/>
      <c r="D9" s="5">
        <v>0</v>
      </c>
      <c r="E9" s="5"/>
      <c r="F9" s="5"/>
      <c r="G9" s="5"/>
      <c r="H9" s="73" t="s">
        <v>16</v>
      </c>
      <c r="I9" s="104"/>
      <c r="J9" s="134"/>
      <c r="K9" s="6"/>
      <c r="L9" s="135"/>
      <c r="M9" s="58"/>
      <c r="N9" s="23"/>
      <c r="O9" s="29"/>
    </row>
    <row r="10" spans="1:15" s="107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73" t="s">
        <v>39</v>
      </c>
      <c r="I10" s="104"/>
      <c r="J10" s="134"/>
      <c r="K10" s="6"/>
      <c r="L10" s="135"/>
      <c r="M10" s="19">
        <v>16026104</v>
      </c>
      <c r="N10" s="20">
        <v>16026104</v>
      </c>
      <c r="O10" s="21">
        <v>1355840.9</v>
      </c>
    </row>
    <row r="11" spans="1:15" s="107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73" t="s">
        <v>40</v>
      </c>
      <c r="I11" s="61" t="s">
        <v>19</v>
      </c>
      <c r="J11" s="101">
        <f t="shared" ref="J11" si="0">J12</f>
        <v>949</v>
      </c>
      <c r="K11" s="102">
        <v>849</v>
      </c>
      <c r="L11" s="103">
        <v>142</v>
      </c>
      <c r="M11" s="19"/>
      <c r="N11" s="20"/>
      <c r="O11" s="21"/>
    </row>
    <row r="12" spans="1:15" s="107" customFormat="1" x14ac:dyDescent="0.25">
      <c r="A12" s="134"/>
      <c r="B12" s="6"/>
      <c r="C12" s="6"/>
      <c r="D12" s="6"/>
      <c r="E12" s="6"/>
      <c r="F12" s="6"/>
      <c r="G12" s="6">
        <v>2</v>
      </c>
      <c r="H12" s="131" t="s">
        <v>40</v>
      </c>
      <c r="I12" s="104" t="s">
        <v>19</v>
      </c>
      <c r="J12" s="105">
        <v>949</v>
      </c>
      <c r="K12" s="106">
        <v>849</v>
      </c>
      <c r="L12" s="135">
        <v>142</v>
      </c>
      <c r="M12" s="19"/>
      <c r="N12" s="20"/>
      <c r="O12" s="21"/>
    </row>
    <row r="13" spans="1:15" s="107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73" t="s">
        <v>117</v>
      </c>
      <c r="I13" s="61"/>
      <c r="J13" s="4"/>
      <c r="K13" s="5"/>
      <c r="L13" s="62"/>
      <c r="M13" s="19">
        <v>16678910</v>
      </c>
      <c r="N13" s="20">
        <v>16678910</v>
      </c>
      <c r="O13" s="21">
        <v>1422795.2599999998</v>
      </c>
    </row>
    <row r="14" spans="1:15" s="107" customFormat="1" x14ac:dyDescent="0.25">
      <c r="A14" s="4">
        <v>4</v>
      </c>
      <c r="B14" s="6"/>
      <c r="C14" s="6"/>
      <c r="D14" s="6"/>
      <c r="E14" s="6"/>
      <c r="F14" s="6"/>
      <c r="G14" s="6">
        <v>1</v>
      </c>
      <c r="H14" s="73" t="s">
        <v>118</v>
      </c>
      <c r="I14" s="61" t="s">
        <v>44</v>
      </c>
      <c r="J14" s="101">
        <f t="shared" ref="J14" si="1">J15+J16</f>
        <v>16315</v>
      </c>
      <c r="K14" s="102">
        <v>16187</v>
      </c>
      <c r="L14" s="103">
        <v>2677</v>
      </c>
      <c r="M14" s="19"/>
      <c r="N14" s="20"/>
      <c r="O14" s="21"/>
    </row>
    <row r="15" spans="1:15" s="107" customFormat="1" x14ac:dyDescent="0.25">
      <c r="A15" s="134"/>
      <c r="B15" s="6"/>
      <c r="C15" s="6"/>
      <c r="D15" s="6"/>
      <c r="E15" s="6"/>
      <c r="F15" s="6"/>
      <c r="G15" s="6">
        <v>2</v>
      </c>
      <c r="H15" s="131" t="s">
        <v>119</v>
      </c>
      <c r="I15" s="104" t="s">
        <v>44</v>
      </c>
      <c r="J15" s="105">
        <v>12926</v>
      </c>
      <c r="K15" s="106">
        <v>12810</v>
      </c>
      <c r="L15" s="135">
        <v>2118</v>
      </c>
      <c r="M15" s="19"/>
      <c r="N15" s="20"/>
      <c r="O15" s="21"/>
    </row>
    <row r="16" spans="1:15" s="107" customFormat="1" x14ac:dyDescent="0.25">
      <c r="A16" s="134"/>
      <c r="B16" s="6"/>
      <c r="C16" s="6"/>
      <c r="D16" s="6"/>
      <c r="E16" s="6"/>
      <c r="F16" s="6"/>
      <c r="G16" s="6">
        <v>3</v>
      </c>
      <c r="H16" s="131" t="s">
        <v>120</v>
      </c>
      <c r="I16" s="104" t="s">
        <v>44</v>
      </c>
      <c r="J16" s="105">
        <v>3389</v>
      </c>
      <c r="K16" s="106">
        <v>3377</v>
      </c>
      <c r="L16" s="135">
        <v>559</v>
      </c>
      <c r="M16" s="19"/>
      <c r="N16" s="20"/>
      <c r="O16" s="21"/>
    </row>
    <row r="17" spans="1:15" s="107" customFormat="1" ht="30" x14ac:dyDescent="0.25">
      <c r="A17" s="4"/>
      <c r="B17" s="5"/>
      <c r="C17" s="5"/>
      <c r="D17" s="5"/>
      <c r="E17" s="5">
        <v>3</v>
      </c>
      <c r="F17" s="5">
        <v>0</v>
      </c>
      <c r="G17" s="5"/>
      <c r="H17" s="73" t="s">
        <v>121</v>
      </c>
      <c r="I17" s="61"/>
      <c r="J17" s="4"/>
      <c r="K17" s="5"/>
      <c r="L17" s="62"/>
      <c r="M17" s="19">
        <v>3442667</v>
      </c>
      <c r="N17" s="20">
        <v>3442667</v>
      </c>
      <c r="O17" s="21">
        <v>460396.26</v>
      </c>
    </row>
    <row r="18" spans="1:15" s="107" customFormat="1" ht="30" x14ac:dyDescent="0.25">
      <c r="A18" s="4">
        <v>4</v>
      </c>
      <c r="B18" s="6"/>
      <c r="C18" s="6"/>
      <c r="D18" s="6"/>
      <c r="E18" s="6"/>
      <c r="F18" s="6"/>
      <c r="G18" s="6">
        <v>1</v>
      </c>
      <c r="H18" s="73" t="s">
        <v>122</v>
      </c>
      <c r="I18" s="61" t="s">
        <v>44</v>
      </c>
      <c r="J18" s="101">
        <f t="shared" ref="J18" si="2">J19+J20</f>
        <v>8100</v>
      </c>
      <c r="K18" s="102">
        <v>8100</v>
      </c>
      <c r="L18" s="103">
        <v>1334</v>
      </c>
      <c r="M18" s="19"/>
      <c r="N18" s="20"/>
      <c r="O18" s="21"/>
    </row>
    <row r="19" spans="1:15" s="107" customFormat="1" x14ac:dyDescent="0.25">
      <c r="A19" s="134"/>
      <c r="B19" s="6"/>
      <c r="C19" s="6"/>
      <c r="D19" s="6"/>
      <c r="E19" s="6"/>
      <c r="F19" s="6"/>
      <c r="G19" s="6">
        <v>2</v>
      </c>
      <c r="H19" s="131" t="s">
        <v>123</v>
      </c>
      <c r="I19" s="104" t="s">
        <v>44</v>
      </c>
      <c r="J19" s="105">
        <v>7704</v>
      </c>
      <c r="K19" s="106">
        <v>7704</v>
      </c>
      <c r="L19" s="135">
        <v>1268</v>
      </c>
      <c r="M19" s="19"/>
      <c r="N19" s="20"/>
      <c r="O19" s="21"/>
    </row>
    <row r="20" spans="1:15" s="107" customFormat="1" x14ac:dyDescent="0.25">
      <c r="A20" s="134"/>
      <c r="B20" s="6"/>
      <c r="C20" s="6"/>
      <c r="D20" s="6"/>
      <c r="E20" s="6"/>
      <c r="F20" s="6"/>
      <c r="G20" s="6">
        <v>3</v>
      </c>
      <c r="H20" s="131" t="s">
        <v>124</v>
      </c>
      <c r="I20" s="104" t="s">
        <v>44</v>
      </c>
      <c r="J20" s="105">
        <v>396</v>
      </c>
      <c r="K20" s="106">
        <v>396</v>
      </c>
      <c r="L20" s="135">
        <v>66</v>
      </c>
      <c r="M20" s="19"/>
      <c r="N20" s="20"/>
      <c r="O20" s="21"/>
    </row>
    <row r="21" spans="1:15" s="107" customFormat="1" ht="30" x14ac:dyDescent="0.25">
      <c r="A21" s="134"/>
      <c r="B21" s="6"/>
      <c r="C21" s="6"/>
      <c r="D21" s="6"/>
      <c r="E21" s="5">
        <v>4</v>
      </c>
      <c r="F21" s="5">
        <v>0</v>
      </c>
      <c r="G21" s="6"/>
      <c r="H21" s="73" t="s">
        <v>125</v>
      </c>
      <c r="I21" s="104"/>
      <c r="J21" s="134"/>
      <c r="K21" s="6"/>
      <c r="L21" s="135"/>
      <c r="M21" s="19">
        <v>13474319</v>
      </c>
      <c r="N21" s="20">
        <v>13474319</v>
      </c>
      <c r="O21" s="21">
        <v>809918.1399999999</v>
      </c>
    </row>
    <row r="22" spans="1:15" s="107" customFormat="1" x14ac:dyDescent="0.25">
      <c r="A22" s="4">
        <v>4</v>
      </c>
      <c r="B22" s="6"/>
      <c r="C22" s="6"/>
      <c r="D22" s="6"/>
      <c r="E22" s="6"/>
      <c r="F22" s="6"/>
      <c r="G22" s="6">
        <v>1</v>
      </c>
      <c r="H22" s="73" t="s">
        <v>126</v>
      </c>
      <c r="I22" s="61" t="s">
        <v>44</v>
      </c>
      <c r="J22" s="101">
        <f t="shared" ref="J22" si="3">SUM(J23:J25)</f>
        <v>9508</v>
      </c>
      <c r="K22" s="102">
        <v>9508</v>
      </c>
      <c r="L22" s="103">
        <v>1485</v>
      </c>
      <c r="M22" s="19"/>
      <c r="N22" s="20"/>
      <c r="O22" s="21"/>
    </row>
    <row r="23" spans="1:15" s="107" customFormat="1" ht="13.5" x14ac:dyDescent="0.25">
      <c r="A23" s="134"/>
      <c r="B23" s="6"/>
      <c r="C23" s="6"/>
      <c r="D23" s="6"/>
      <c r="E23" s="6"/>
      <c r="F23" s="6"/>
      <c r="G23" s="6">
        <v>2</v>
      </c>
      <c r="H23" s="131" t="s">
        <v>127</v>
      </c>
      <c r="I23" s="104" t="s">
        <v>44</v>
      </c>
      <c r="J23" s="105">
        <v>3265</v>
      </c>
      <c r="K23" s="106">
        <v>3265</v>
      </c>
      <c r="L23" s="135">
        <v>497</v>
      </c>
      <c r="M23" s="58"/>
      <c r="N23" s="23"/>
      <c r="O23" s="29"/>
    </row>
    <row r="24" spans="1:15" s="107" customFormat="1" ht="40.5" x14ac:dyDescent="0.25">
      <c r="A24" s="134"/>
      <c r="B24" s="6"/>
      <c r="C24" s="6"/>
      <c r="D24" s="6"/>
      <c r="E24" s="6"/>
      <c r="F24" s="6"/>
      <c r="G24" s="6">
        <v>3</v>
      </c>
      <c r="H24" s="131" t="s">
        <v>128</v>
      </c>
      <c r="I24" s="104" t="s">
        <v>44</v>
      </c>
      <c r="J24" s="105">
        <v>2985</v>
      </c>
      <c r="K24" s="106">
        <v>2985</v>
      </c>
      <c r="L24" s="135">
        <v>446</v>
      </c>
      <c r="M24" s="58"/>
      <c r="N24" s="23"/>
      <c r="O24" s="29"/>
    </row>
    <row r="25" spans="1:15" s="107" customFormat="1" ht="27" x14ac:dyDescent="0.25">
      <c r="A25" s="4"/>
      <c r="B25" s="5"/>
      <c r="C25" s="5"/>
      <c r="D25" s="5"/>
      <c r="E25" s="5"/>
      <c r="F25" s="5"/>
      <c r="G25" s="6">
        <v>4</v>
      </c>
      <c r="H25" s="131" t="s">
        <v>129</v>
      </c>
      <c r="I25" s="104" t="s">
        <v>44</v>
      </c>
      <c r="J25" s="105">
        <v>3258</v>
      </c>
      <c r="K25" s="106">
        <v>3258</v>
      </c>
      <c r="L25" s="135">
        <v>542</v>
      </c>
      <c r="M25" s="58"/>
      <c r="N25" s="23"/>
      <c r="O25" s="29"/>
    </row>
    <row r="26" spans="1:15" s="107" customFormat="1" x14ac:dyDescent="0.25">
      <c r="A26" s="67"/>
      <c r="B26" s="69">
        <v>99</v>
      </c>
      <c r="C26" s="69"/>
      <c r="D26" s="69"/>
      <c r="E26" s="69"/>
      <c r="F26" s="69"/>
      <c r="G26" s="69"/>
      <c r="H26" s="76" t="s">
        <v>86</v>
      </c>
      <c r="I26" s="84"/>
      <c r="J26" s="85"/>
      <c r="K26" s="72"/>
      <c r="L26" s="84"/>
      <c r="M26" s="112"/>
      <c r="N26" s="113"/>
      <c r="O26" s="116"/>
    </row>
    <row r="27" spans="1:15" s="107" customFormat="1" x14ac:dyDescent="0.25">
      <c r="A27" s="67"/>
      <c r="B27" s="69"/>
      <c r="C27" s="69">
        <v>0</v>
      </c>
      <c r="D27" s="69"/>
      <c r="E27" s="69"/>
      <c r="F27" s="69"/>
      <c r="G27" s="69"/>
      <c r="H27" s="76" t="s">
        <v>15</v>
      </c>
      <c r="I27" s="84"/>
      <c r="J27" s="85"/>
      <c r="K27" s="72"/>
      <c r="L27" s="84"/>
      <c r="M27" s="112"/>
      <c r="N27" s="113"/>
      <c r="O27" s="116"/>
    </row>
    <row r="28" spans="1:15" s="107" customFormat="1" x14ac:dyDescent="0.25">
      <c r="A28" s="67"/>
      <c r="B28" s="69"/>
      <c r="C28" s="69"/>
      <c r="D28" s="69">
        <v>0</v>
      </c>
      <c r="E28" s="69"/>
      <c r="F28" s="69"/>
      <c r="G28" s="69"/>
      <c r="H28" s="76" t="s">
        <v>16</v>
      </c>
      <c r="I28" s="84"/>
      <c r="J28" s="85"/>
      <c r="K28" s="72"/>
      <c r="L28" s="84"/>
      <c r="M28" s="112"/>
      <c r="N28" s="113"/>
      <c r="O28" s="116"/>
    </row>
    <row r="29" spans="1:15" s="107" customFormat="1" ht="30" x14ac:dyDescent="0.25">
      <c r="A29" s="67"/>
      <c r="B29" s="69"/>
      <c r="C29" s="69"/>
      <c r="D29" s="69"/>
      <c r="E29" s="69">
        <v>2</v>
      </c>
      <c r="F29" s="69">
        <v>0</v>
      </c>
      <c r="G29" s="69"/>
      <c r="H29" s="77" t="s">
        <v>28</v>
      </c>
      <c r="I29" s="84"/>
      <c r="J29" s="85"/>
      <c r="K29" s="72"/>
      <c r="L29" s="84"/>
      <c r="M29" s="111">
        <v>168000</v>
      </c>
      <c r="N29" s="22">
        <v>168000</v>
      </c>
      <c r="O29" s="21">
        <v>162539.29</v>
      </c>
    </row>
    <row r="30" spans="1:15" s="107" customFormat="1" x14ac:dyDescent="0.25">
      <c r="A30" s="67"/>
      <c r="B30" s="69"/>
      <c r="C30" s="69"/>
      <c r="D30" s="69"/>
      <c r="E30" s="69"/>
      <c r="F30" s="69"/>
      <c r="G30" s="69"/>
      <c r="H30" s="76" t="s">
        <v>29</v>
      </c>
      <c r="I30" s="86" t="s">
        <v>27</v>
      </c>
      <c r="J30" s="101">
        <f t="shared" ref="J30" si="4">J31</f>
        <v>2</v>
      </c>
      <c r="K30" s="102">
        <v>2</v>
      </c>
      <c r="L30" s="103">
        <v>0</v>
      </c>
      <c r="M30" s="112"/>
      <c r="N30" s="113"/>
      <c r="O30" s="116"/>
    </row>
    <row r="31" spans="1:15" s="107" customFormat="1" ht="27" x14ac:dyDescent="0.25">
      <c r="A31" s="67"/>
      <c r="B31" s="69"/>
      <c r="C31" s="69"/>
      <c r="D31" s="69"/>
      <c r="E31" s="69"/>
      <c r="F31" s="69"/>
      <c r="G31" s="69"/>
      <c r="H31" s="192" t="s">
        <v>29</v>
      </c>
      <c r="I31" s="84" t="s">
        <v>27</v>
      </c>
      <c r="J31" s="105">
        <v>2</v>
      </c>
      <c r="K31" s="106">
        <v>2</v>
      </c>
      <c r="L31" s="135">
        <v>0</v>
      </c>
      <c r="M31" s="112"/>
      <c r="N31" s="113"/>
      <c r="O31" s="116"/>
    </row>
    <row r="32" spans="1:15" s="107" customFormat="1" ht="30" x14ac:dyDescent="0.25">
      <c r="A32" s="67"/>
      <c r="B32" s="69"/>
      <c r="C32" s="69"/>
      <c r="D32" s="69"/>
      <c r="E32" s="69">
        <v>3</v>
      </c>
      <c r="F32" s="69">
        <v>0</v>
      </c>
      <c r="G32" s="69"/>
      <c r="H32" s="77" t="s">
        <v>130</v>
      </c>
      <c r="I32" s="84"/>
      <c r="J32" s="134"/>
      <c r="K32" s="6"/>
      <c r="L32" s="135"/>
      <c r="M32" s="111">
        <v>210000</v>
      </c>
      <c r="N32" s="22">
        <v>210000</v>
      </c>
      <c r="O32" s="21">
        <v>115570.2</v>
      </c>
    </row>
    <row r="33" spans="1:15" s="107" customFormat="1" ht="30" x14ac:dyDescent="0.25">
      <c r="A33" s="67"/>
      <c r="B33" s="69"/>
      <c r="C33" s="69"/>
      <c r="D33" s="69"/>
      <c r="E33" s="69"/>
      <c r="F33" s="69"/>
      <c r="G33" s="69"/>
      <c r="H33" s="77" t="s">
        <v>31</v>
      </c>
      <c r="I33" s="86" t="s">
        <v>27</v>
      </c>
      <c r="J33" s="101">
        <f t="shared" ref="J33" si="5">J34</f>
        <v>2</v>
      </c>
      <c r="K33" s="102">
        <v>2</v>
      </c>
      <c r="L33" s="103">
        <v>0</v>
      </c>
      <c r="M33" s="112"/>
      <c r="N33" s="113"/>
      <c r="O33" s="116"/>
    </row>
    <row r="34" spans="1:15" s="107" customFormat="1" ht="27.75" thickBot="1" x14ac:dyDescent="0.3">
      <c r="A34" s="147"/>
      <c r="B34" s="148"/>
      <c r="C34" s="148"/>
      <c r="D34" s="148"/>
      <c r="E34" s="148"/>
      <c r="F34" s="148"/>
      <c r="G34" s="148"/>
      <c r="H34" s="89" t="s">
        <v>31</v>
      </c>
      <c r="I34" s="90" t="s">
        <v>27</v>
      </c>
      <c r="J34" s="122">
        <v>2</v>
      </c>
      <c r="K34" s="123">
        <v>2</v>
      </c>
      <c r="L34" s="146">
        <v>0</v>
      </c>
      <c r="M34" s="117"/>
      <c r="N34" s="118"/>
      <c r="O34" s="119"/>
    </row>
    <row r="35" spans="1:15" s="107" customFormat="1" ht="13.5" x14ac:dyDescent="0.25"/>
    <row r="36" spans="1:15" s="107" customFormat="1" ht="13.5" x14ac:dyDescent="0.25"/>
    <row r="38" spans="1:15" x14ac:dyDescent="0.25">
      <c r="H38" t="s">
        <v>186</v>
      </c>
    </row>
    <row r="39" spans="1:15" x14ac:dyDescent="0.25">
      <c r="H39" t="s">
        <v>198</v>
      </c>
    </row>
  </sheetData>
  <mergeCells count="3">
    <mergeCell ref="A5:I5"/>
    <mergeCell ref="J5:L5"/>
    <mergeCell ref="M5:O5"/>
  </mergeCells>
  <pageMargins left="0.7" right="0.7" top="0.75" bottom="0.75" header="0.3" footer="0.3"/>
  <pageSetup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15</vt:i4>
      </vt:variant>
    </vt:vector>
  </HeadingPairs>
  <TitlesOfParts>
    <vt:vector size="31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Evelin Maritza Ramirez Tobias</cp:lastModifiedBy>
  <cp:lastPrinted>2022-03-10T16:57:00Z</cp:lastPrinted>
  <dcterms:created xsi:type="dcterms:W3CDTF">2022-01-14T22:34:20Z</dcterms:created>
  <dcterms:modified xsi:type="dcterms:W3CDTF">2022-03-10T17:01:55Z</dcterms:modified>
</cp:coreProperties>
</file>