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fs\useplan$\EMA\AÑO 2021\SEGUIMIENTO PRODUCCIÓN 2021. UDAF\01.11.2021 (DICIEMBRE)\Seguimiento Físico y Financiero funcionamiento e inversión\"/>
    </mc:Choice>
  </mc:AlternateContent>
  <xr:revisionPtr revIDLastSave="0" documentId="13_ncr:1_{9FD59C8F-E2DE-4177-A1DA-CC797A3FF648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DGC" sheetId="2" r:id="rId1"/>
    <sheet name="UCEE" sheetId="13" r:id="rId2"/>
    <sheet name="FSS" sheetId="14" r:id="rId3"/>
    <sheet name="UDEVIPO" sheetId="18" r:id="rId4"/>
    <sheet name="INSIVUMEH" sheetId="15" r:id="rId5"/>
  </sheets>
  <definedNames>
    <definedName name="_xlnm.Print_Area" localSheetId="0">DGC!$A$1:$K$132</definedName>
    <definedName name="_xlnm.Print_Area" localSheetId="2">FSS!$A$1:$K$25</definedName>
    <definedName name="_xlnm.Print_Area" localSheetId="4">INSIVUMEH!$A$1:$K$11</definedName>
    <definedName name="_xlnm.Print_Area" localSheetId="1">UCEE!$A$1:$P$72</definedName>
    <definedName name="_xlnm.Print_Area" localSheetId="3">UDEVIPO!$A$1:$K$40</definedName>
    <definedName name="DPSE_21">#REF!</definedName>
    <definedName name="DPSE25">#REF!</definedName>
    <definedName name="_xlnm.Print_Titles" localSheetId="0">DGC!$1:$5</definedName>
    <definedName name="_xlnm.Print_Titles" localSheetId="2">FSS!$1:$5</definedName>
    <definedName name="_xlnm.Print_Titles" localSheetId="4">INSIVUMEH!$1:$5</definedName>
    <definedName name="_xlnm.Print_Titles" localSheetId="1">UCEE!$1:$5</definedName>
    <definedName name="_xlnm.Print_Titles" localSheetId="3">UDEVIPO!$1:$5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3" l="1"/>
  <c r="N20" i="13"/>
  <c r="N19" i="13"/>
  <c r="G131" i="2" l="1"/>
  <c r="E131" i="2"/>
  <c r="A8" i="2" l="1"/>
  <c r="A9" i="2" s="1"/>
  <c r="A10" i="2" s="1"/>
  <c r="A11" i="2" s="1"/>
  <c r="A12" i="2" s="1"/>
  <c r="A13" i="2" s="1"/>
  <c r="A14" i="2" s="1"/>
  <c r="A15" i="2" s="1"/>
  <c r="A9" i="14"/>
  <c r="A11" i="14" s="1"/>
  <c r="A9" i="13"/>
  <c r="A10" i="13" s="1"/>
  <c r="A11" i="13" s="1"/>
  <c r="A12" i="13" s="1"/>
  <c r="A13" i="13" s="1"/>
  <c r="A17" i="13" l="1"/>
  <c r="A19" i="13" s="1"/>
  <c r="A20" i="13" s="1"/>
  <c r="A21" i="13" s="1"/>
  <c r="A22" i="13" s="1"/>
  <c r="A23" i="13" s="1"/>
  <c r="A24" i="13" s="1"/>
  <c r="A25" i="13" s="1"/>
  <c r="A26" i="13" s="1"/>
  <c r="A30" i="13" s="1"/>
  <c r="A31" i="13" s="1"/>
  <c r="A32" i="13" s="1"/>
  <c r="A18" i="2"/>
  <c r="A20" i="2" s="1"/>
  <c r="A22" i="2" s="1"/>
  <c r="A23" i="2" s="1"/>
  <c r="A24" i="2" s="1"/>
  <c r="A25" i="2" s="1"/>
  <c r="A28" i="2" s="1"/>
  <c r="A29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50" i="2" s="1"/>
  <c r="A51" i="2" s="1"/>
  <c r="A53" i="2" s="1"/>
  <c r="A55" i="2" s="1"/>
  <c r="A33" i="13" l="1"/>
  <c r="H24" i="14"/>
  <c r="G24" i="14"/>
  <c r="F24" i="14"/>
  <c r="A34" i="13" l="1"/>
  <c r="A35" i="13" s="1"/>
  <c r="A58" i="2"/>
  <c r="A60" i="2" s="1"/>
  <c r="A61" i="2" s="1"/>
  <c r="A64" i="2" s="1"/>
  <c r="A66" i="2" s="1"/>
  <c r="A68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100" i="2" s="1"/>
  <c r="A101" i="2" s="1"/>
  <c r="A102" i="2" l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6" i="2" s="1"/>
  <c r="A118" i="2" s="1"/>
  <c r="A119" i="2" s="1"/>
  <c r="A121" i="2" s="1"/>
  <c r="A122" i="2" s="1"/>
  <c r="A124" i="2" s="1"/>
  <c r="A37" i="13"/>
  <c r="A39" i="13" s="1"/>
  <c r="A41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3" i="13" s="1"/>
  <c r="A64" i="13" s="1"/>
  <c r="N26" i="13"/>
  <c r="N25" i="13"/>
  <c r="N18" i="13"/>
  <c r="F131" i="2" l="1"/>
  <c r="I39" i="18" l="1"/>
  <c r="F39" i="18"/>
  <c r="F10" i="15" l="1"/>
  <c r="F65" i="13"/>
  <c r="E65" i="13"/>
  <c r="I24" i="14"/>
  <c r="H10" i="15"/>
  <c r="N24" i="13" l="1"/>
  <c r="N23" i="13"/>
  <c r="N22" i="13"/>
  <c r="N17" i="13"/>
  <c r="N16" i="13"/>
  <c r="J39" i="18" l="1"/>
  <c r="G39" i="18"/>
  <c r="E39" i="18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5" i="18" s="1"/>
  <c r="A26" i="18" s="1"/>
  <c r="A27" i="18" s="1"/>
  <c r="A28" i="18" s="1"/>
  <c r="A29" i="18" s="1"/>
  <c r="A31" i="18" s="1"/>
  <c r="A32" i="18" s="1"/>
  <c r="A33" i="18" s="1"/>
  <c r="A36" i="18" s="1"/>
  <c r="A37" i="18" s="1"/>
  <c r="K10" i="15" l="1"/>
  <c r="J10" i="15"/>
  <c r="I10" i="15"/>
  <c r="G10" i="15"/>
  <c r="E10" i="15"/>
  <c r="A14" i="14"/>
  <c r="A16" i="14" s="1"/>
  <c r="J24" i="14"/>
  <c r="E24" i="14"/>
  <c r="A18" i="14" l="1"/>
  <c r="A23" i="14" s="1"/>
  <c r="J65" i="13"/>
  <c r="I65" i="13"/>
  <c r="G65" i="13"/>
  <c r="G67" i="13" s="1"/>
  <c r="F67" i="13"/>
  <c r="A127" i="2" l="1"/>
  <c r="A129" i="2" s="1"/>
  <c r="A130" i="2" s="1"/>
</calcChain>
</file>

<file path=xl/sharedStrings.xml><?xml version="1.0" encoding="utf-8"?>
<sst xmlns="http://schemas.openxmlformats.org/spreadsheetml/2006/main" count="610" uniqueCount="283">
  <si>
    <t>MINISTERIO DE COMUNICACIONES , INFRAESTRUCTURA Y VIVIENDA</t>
  </si>
  <si>
    <t>UNIDAD EJECUTORA: DIRECCIÓN GENERAL DE CAMINOS</t>
  </si>
  <si>
    <t>No.</t>
  </si>
  <si>
    <t>SNIP</t>
  </si>
  <si>
    <t>NOMBRE DEL PROYECTO</t>
  </si>
  <si>
    <t>MEJORAMIENTO CARRETERA RDAV 06, TRAMO: LANQUIN - CAHABON (PAVIMENTACION)</t>
  </si>
  <si>
    <t>MEJORAMIENTO CARRETERA TRAMO: BARBERENA - EL MOLINO - SAN CRISTOBAL FRONTERA Y ACCESO EL MOLINO - VALLE NUEVO (REHABILITACION)</t>
  </si>
  <si>
    <t>REPOSICION CARRETERA RN-19, TRAMO: MONJAS, JALAPA - EL PROGRESO, JUTIAPA</t>
  </si>
  <si>
    <t>MEJORAMIENTO CARRETERA RD QUICHE 4 TRAMO: SANTA CRUZ DEL QUICHE - PATZITE - CHIMENTE</t>
  </si>
  <si>
    <t>CONSTRUCCION CARRETERA RD QUI-21 TRAMO IV: SAN JUAN CHACTELA - IXCAN, LONGITUD 45.6 KM.</t>
  </si>
  <si>
    <t>CONSTRUCCION PUENTE VEHICULAR EL ARENAL, MOYUTA, JUTIAPA</t>
  </si>
  <si>
    <t>MEJORAMIENTO CARRETERA RD PET 12 DEL TRAMO: LAS CRUCES - PUESTO FRONTERIZO BETHEL, PETEN.</t>
  </si>
  <si>
    <t>MEJORAMIENTO CARRETERA TRAMO: RANCHO DE TEJA - MOMOSTENANGO (PAVIMENTACIÓN)</t>
  </si>
  <si>
    <t>MEJORAMIENTO CARRETERA TRAMO: TODOS SANTOS CUCHUMATÁN - ALDEA SAN MARTÍN - CONCEPCIÓN HUISTA, HUEHUETENANGO.</t>
  </si>
  <si>
    <t>MEJORAMIENTO CARRETERA RD QUI 25, TRAMO: FTN (ALDEA SAN FRANCISCO) - INGENIEROS (FRONTERA)</t>
  </si>
  <si>
    <t>CONSTRUCCION PUENTE VEHICULAR CHITOMAX, CASERÍO CHITOMAX, MUNICIPIO DE CUBULCO, DEPARTAMENTO DE BAJA VERAPAZ</t>
  </si>
  <si>
    <t>MEJORAMIENTO CENTRO DE ATENCION PERMANENTE (CAP) TACTIC, ALTA VERAPAZ</t>
  </si>
  <si>
    <t>MEJORAMIENTO CENTRO DE ATENCION PERMANENTE (CAP) SAN GASPAR CHAJUL, QUICHE</t>
  </si>
  <si>
    <t>MEJORAMIENTO CENTRO DE ATENCION PERMANENTE (CAP) SAN JUAN ATITAN, HUEHUETENANGO</t>
  </si>
  <si>
    <t>MEJORAMIENTO CENTRO DE SALUD SAN ILDEFONSO IXTAHUACAN, HUEHUETENANGO</t>
  </si>
  <si>
    <t>MEJORAMIENTO CENTRO DE ATENCION PERMANENTE (CAP) JACALTENANGO, HUEHUETENANGO</t>
  </si>
  <si>
    <t>MEJORAMIENTO CENTRO DE ATENCION PERMANENTE (CAP) SAN LUCAS TOLIMAN, SOLOLA</t>
  </si>
  <si>
    <t>UNIDAD EJECUTORA: FONDO SOCIAL DE SOLIDARIDAD</t>
  </si>
  <si>
    <t>MEJORAMIENTO CARRETERA PUENTE EL MOTAGUA - ALDEA LLANO GRANDE, SALAMA, BAJA VERAPAZ</t>
  </si>
  <si>
    <t>MEJORAMIENTO CARRETERA RN-9 NORTE, EST. 377+360 A 406+560 TRAMO SAN MATEO IXTATAN - BARILLAS, HUEHUETENANGO</t>
  </si>
  <si>
    <t>MEJORAMIENTO CARRETERA TRAMO BIF. CA-09 NORTE KM 46.86 ENTRADA FINCA SAN MIGUEL - ALDEA EL CARMEN, SANARATE, EL PROGRESO (PAVIMENTACION)</t>
  </si>
  <si>
    <t>MEJORAMIENTO CARRETERA TRAMO CRUCE A PUENTE LA BARRANQUILLA HACIA PLAN BUENA VISTA, DEL KM. 66 AL KM. 70, SANARATE, EL PROGRESO</t>
  </si>
  <si>
    <t>TOTALES</t>
  </si>
  <si>
    <t>VIGENTE</t>
  </si>
  <si>
    <t>ASIGNADO</t>
  </si>
  <si>
    <t>PRESUPUESTO Q.</t>
  </si>
  <si>
    <t>META GLOBAL</t>
  </si>
  <si>
    <t>META FÍSICA</t>
  </si>
  <si>
    <t>MEJORAMIENTO CAMINO RURAL CR-REU-02, TRAMO: NUEVA CAJOLÁ - MANCHÓN, RETALHULEU</t>
  </si>
  <si>
    <t>EJECUTADO</t>
  </si>
  <si>
    <t>REPOSICION CARRETERA RN-14, TRAMO: EST 92+100 A 96+000, ALOTENANGO, SACATEPEQUEZ Y ESCUINTLA</t>
  </si>
  <si>
    <t>HOMBRES</t>
  </si>
  <si>
    <t>MUJERES</t>
  </si>
  <si>
    <t>UNIDAD DE MEDIDA</t>
  </si>
  <si>
    <t>KILOMETRO</t>
  </si>
  <si>
    <t>METRO</t>
  </si>
  <si>
    <t>DOCUMENTO</t>
  </si>
  <si>
    <t>CONSTRUCCION DE CARRETERAS PRIMARIAS, PUENTES Y DISTRIBUIDORES DE TRANSITO</t>
  </si>
  <si>
    <t>N/A</t>
  </si>
  <si>
    <t>LONGITUD</t>
  </si>
  <si>
    <t>PRODUCTO INSTITUCIONAL ASOCIADO</t>
  </si>
  <si>
    <t>ARRASTRE</t>
  </si>
  <si>
    <t>CONSTRUCCIÓN PASO A DESNIVEL CA-09, NORTE KM.18+000 ACCESO A PALENCIA, GUATEMALA</t>
  </si>
  <si>
    <t>CONSTRUCCIÓN PASO A DESNIVEL CA-01 ORIENTE BIF. SANTA ELENA BARILLAS</t>
  </si>
  <si>
    <t>CONSTRUCCION CARRETERA CA-9 NORTE, TRAMO: SANARATE - EL RANCHO</t>
  </si>
  <si>
    <t>KILÓMETRO</t>
  </si>
  <si>
    <t>CONSTRUCCIÓN CARRETERA FRANJA TRANSVERSAL DEL NORTE (FRONTERA CON MÉXICO-MODESTO MÉNDEZ, IZABAL)</t>
  </si>
  <si>
    <t>REPOSICIÓN CARRETERA CITO-180, TRAMO: CA-2 OCC. (KM 178+000), RETALHULEU - CRUCE A ZUNIL (KM 213+000), QUETZALTENANGO</t>
  </si>
  <si>
    <t>REPOSICION CARRETERA RN 1 TRAMO GODINEZ SAN ANDRES SEMETABAJ PANAJACHEL SOLOLA</t>
  </si>
  <si>
    <t>REPOSICIÓN CARRETERA RN-9N, TRAMO: PIEDRAS DE CAPTSIN - SAN JUAN IXCOY - SOLOMA, HUEHUETENANGO</t>
  </si>
  <si>
    <t>REPOSICIÓN CARRETERA CA-09 SUR TRAMO: PALIN - ESCUINTLA, ESCUINTLA</t>
  </si>
  <si>
    <t>REPOSICIÓN CARRETERA RN-9N, TRAMO: BIFURCACIÓN RD-HUE-2 - PIEDRAS DE CAPTSIN, HUEHUETENANGO</t>
  </si>
  <si>
    <t>REPOSICION CARRETERA RUTA CA 10 TRAMO QUEZALTEPEQUE FRONTERA AGUA CALIENTE CHIQUIMULA</t>
  </si>
  <si>
    <t>REPOSICION CARRETERA CA 01 OCC TRAMO CUATRO CAMINOS KM 188 600 POLOGUA KM 205 000 TOTONICAPAN</t>
  </si>
  <si>
    <t>REPOSICIÓN CARRETERA CA-01 OCC. TRAMO: CHIQUIBAL (KM 232+000), QUETZALTENANGO - BIFURCACIÓN RN-09N HUEHUETENANGO</t>
  </si>
  <si>
    <t>REPOSICIÓN CARRETERA CA-13 TRAMO: BIFURCACIÓN CA-09 N (ENTRE RÍOS) - FRONTERA CON HONDURAS, IZABAL</t>
  </si>
  <si>
    <t>REPOSICIÓN CARRETERA CA-01 OR. TRAMO: OBELÍSCO - TREBOL VISTA HERMOSA, GUATEMALA</t>
  </si>
  <si>
    <t>MEJORAMIENTO DE CARRETERAS PRIMARIAS, PUENTES Y DISTRIBUIDORES DE TRANSITO</t>
  </si>
  <si>
    <t xml:space="preserve">MEJORAMIENTO CARRETERA RN 12 SUR, TRAMO: SAN MARCOS - GUATIVIL - EL QUETZAL - SINTANÁ </t>
  </si>
  <si>
    <t>MEJORAMIENTO CARRETERA RN-05, TRAMO: CAMPUR-FRAY BARTOLOME DE LAS CASAS (PAVIMENTACIÓN)</t>
  </si>
  <si>
    <t>MEJORAMIENTO CARRETERA RN 18 TRAMO LA CUMBRE  SAN LUIS JILOTEPEQUE JALAPA</t>
  </si>
  <si>
    <t>MEJORAMIENTO CARRETERA RN7E TRAMO I: SAN JULIAN-TAMAHU-TUCURU-PUENTE CHASCO (PAVIMENTACION)</t>
  </si>
  <si>
    <t>CONSTRUCCION CARRETERA RD QUI-21 TRAMO II: SECA - LANCETILLO - SAQUIXPEC - EL PARAISO, LONGITUD 36.54 KM</t>
  </si>
  <si>
    <t>REPOSICION DE CARRETERAS SECUNDARIAS Y PUENTES</t>
  </si>
  <si>
    <t>REPOSICION CARRETERA RD ESC 05 TRAMO MONUMENTO INGENIO LA UNION SANTA LUCIA COTZUMALGUAPA  LAS PLAYAS ESCUITLA</t>
  </si>
  <si>
    <t>REPOSICION CARRETERA RD JUT 2 TRAMO CA 1 OR KM 124  LAS ANONAS JUTIAPA</t>
  </si>
  <si>
    <t>REPOSICION CARRETERA RD GUA 09 TRAMO EL BOTADERO  EL JOCOTILLO GUATEMALA</t>
  </si>
  <si>
    <t>REPOSICION CARRETERA RD GUA 05 Y RD QUI 02 TRAMO BIF MIXCO VIEJO SAN MARTIN JILOTEPEQUE GUATEMALA  PACHALUM QUICHE</t>
  </si>
  <si>
    <t>MEJORAMIENTO DE CARRETERAS SECUNDARIAS Y PUENTES</t>
  </si>
  <si>
    <t>MEJORAMIENTO CARRETERA RD CHM-4, TRAMO: TECPAN GUATEMALA - PATZUN</t>
  </si>
  <si>
    <t>MEJORAMIENTO CARRETERA RD QUI 21 TRAMO III LA LIBERTAD  RIO COPON  ASENCION COPON  SAN JUAN CHACTELA</t>
  </si>
  <si>
    <t>MEJORAMIENTO CARRETERA RD SCH 7, TRAMO I: KM 169+018 CA-2 OCC.(CUYOTENANGO) - KM 196+000 (SAN JOSE LA MAQUINA), LONGITUD APROXIMADA 27.0 KMS.</t>
  </si>
  <si>
    <t>MEJORAMIENTO CARRETERA RN 7W TRAMOS CUILCO  TECTITAN SUBTRAMOS EST 335 100 A 335 200 EST 346 100 A 346 200 Y EST 347 800 A 355 200 7 4 KMS HUEHUETENANGO</t>
  </si>
  <si>
    <t>MEJORAMIENTO CARRETERA RD SOL 02 TRAMO BIFURCACION CA 01 OCC  KM 162 900  SANTA CATARINA IXTAHUACAN SOLOLA</t>
  </si>
  <si>
    <t>MEJORAMIENTO CARRETERA RD QUI-21 TRAMO I: CHICAMAN - EL SOCH - SECA, LONGITUD 33.66 KM</t>
  </si>
  <si>
    <t>MEJORAMIENTO DE CAMINOS RURALES</t>
  </si>
  <si>
    <t>MEJORAMIENTO CAMINO RURAL CR AVE 06 TRAMO SAN JUAN CHAMELCO  CHAMIL  CHAMIZUN  SAN JUAN CHAMELCO ALTA VERAPAZ</t>
  </si>
  <si>
    <t>CONSTRUCCION DE CAMINOS RURALES</t>
  </si>
  <si>
    <t>CONSTRUCCION CAMINO RURAL TRAMO: LOS PAJALES - CHIBAQUITO - CHITOMAX, LONGITUD APROXIMADA DE 17.5 KILÓMETROS, MUNICIPIO DE CUBULCO, DEPARTAMENTO DE BAJA VERAPAZ.</t>
  </si>
  <si>
    <t>CONSTRUCCION DE PUENTES EN CAMINOS RURALES</t>
  </si>
  <si>
    <t>CONSTRUCCION, MEJORAMIENTO Y REPOSICION DE INFRAESTRUCTURA VIAL POR EMERGENCIA</t>
  </si>
  <si>
    <t>CONSTRUCCION DISTRIBUIDOR VIAL A NIVEL RUTA RN 14 CIUDAD VIEJA Y ALOTENANGO SACATEPEQUEZ E INGENIO SAN DIEGO ESCUINTLA</t>
  </si>
  <si>
    <t>REPOSICION PUENTE VEHICULAR CHILE TRISTE RN 14 ALOTENANGO SACATEPEQUEZ</t>
  </si>
  <si>
    <t>MEJORAMIENTO CARRETERA OBRAS DE PROTECCION DEFENSA FLUVIAL Y DE CONTENCION EN EL CAUCE DEL RIO GUACALATE ALOTENANGO SACATEPEQUEZ</t>
  </si>
  <si>
    <t>MEJORAMIENTO CARRETERA OBRAS DE PROTECCION DEFENSA FLUVIAL Y DE CONTENCION EN EL CAUCE DE LA QUEBRADA LAS LAJAS ALOTENANGO SACATEPEQUEZ</t>
  </si>
  <si>
    <t>REPOSICIÓN CARRETERA RD SCH-6, TRAMO: SAN ANTONIO SUCHITEPÉQUEZ - SAN MIGUEL PANAN, SUCHITEPÉQUEZ</t>
  </si>
  <si>
    <t>UNIDAD EJECUTORA: UNIDAD DE CONSTRUCCIÓN DE EDIFICIOS DEL ESTADO</t>
  </si>
  <si>
    <t>CONSTRUCCION, AMPLIACION, REPOSICION Y MEJORAMIENTO DE ESCUELAS DE PRIMARIA</t>
  </si>
  <si>
    <t>REPOSICION ESCUELA PRIMARIA  OFICIAL RURAL MIXTA, ALDEA LA VEGA, ZACUALPA, QUICHE. CÓDIGO UDI: 14-04-0129-43</t>
  </si>
  <si>
    <t>MEJORAMIENTO ESCUELA PRIMARIA  OFICIAL RURAL MIXTA, ALDEA SAN JOSE PINEDA, SANTA MARÍA IXHUATAN, SANTA ROSA, CODIGO 06-10-0320-43</t>
  </si>
  <si>
    <t>CONSTRUCCION ESCUELA PRIMARIA  OFICIAL RURAL MIXTA, CASERIO SAN ANTONIO, ALDEA PAVILTZAJ, CUILCO, HUEHUETENANGO. CODIGO UDI: 13-04-0034-43</t>
  </si>
  <si>
    <t>REPOSICION DE  ESCUELAS DE PRIMARIA</t>
  </si>
  <si>
    <t xml:space="preserve">METRO CUADRADO </t>
  </si>
  <si>
    <t>MEJORAMIENTO DE ESCUELAS DE PRIMARIA</t>
  </si>
  <si>
    <t>CONSTRUCCION DE ESCUELAS DE PRIMARIA</t>
  </si>
  <si>
    <t>CONSTRUCCION, AMPLIACION, REPOSICION Y MEJORAMIENTO DE ESTABLECIMIENTOS DE EDUCACION BASICA</t>
  </si>
  <si>
    <t>CONSTRUCCION, AMPLIACION, REPOSICION Y MEJORAMIENTO DE ESTABLECIMIENTOS DE EDUCACION DIVERSIFICADA</t>
  </si>
  <si>
    <t>CONSTRUCCION INSTITUTO DIVERSIFICADO E INSTITUTO BASICO, CABECERA MUNICIPAL, SAN ANTONIO SACATEPEQUEZ, SAN MARCOS.</t>
  </si>
  <si>
    <t>CONSTRUCCIÓN DE ESTABLECIMIENTO DE EDUCACIÓN DIVERSIFICADA</t>
  </si>
  <si>
    <t>CONSTRUCCION, AMPLIACION, REPOSICION Y MEJORAMIENTO DE EDIFICIOS DE SALUD</t>
  </si>
  <si>
    <t>MEJORAMIENTO CENTRO DE ATENCION PERMANENTE (CAP) ZACUALPA, QUICHE</t>
  </si>
  <si>
    <t>MEJORAMIENTO CENTRO DE SALUD DE CHUPOL, CHICHICASTENANGO, QUICHE</t>
  </si>
  <si>
    <t xml:space="preserve">MEJORAMIENTO DE EDIFICIOS DE SALUD </t>
  </si>
  <si>
    <t>AMPLIACIÓN INSTITUTO DIVERSIFICADO ESCUELA NACIONAL DE CIENCIAS COMERCIALES, COATEPÉQUE, QUETZALTENANGO.</t>
  </si>
  <si>
    <t xml:space="preserve"> AMPLIACIÓN ESCUELA PRIMARIA OFICIAL URBANA MIXTA JOSE HERMOGENES FIGUEROA GIRON, ZACUALPA, QUICHÉ. CÓDIGO UDI: 14-04-0122-43</t>
  </si>
  <si>
    <t>REPOSICIÓN ESCUELA PRIMARIA OFICIAL URBANA MIXTA MARÍA ALBERTINA GÁLVEZ GARCÍA, EL QUETZAL, SAN MARCOS. CÓDIGO UDI: 12-20-0831-43</t>
  </si>
  <si>
    <t>CONSTRUCCIÓN INSTITUTO BÁSICO SAN CARLOS YAJAUCÚ, SAN JUAN IXCOY, HUEHUETENANGO</t>
  </si>
  <si>
    <t>AMPLIACIÓN ESCUELA PRIMARIA OFICIAL RURAL MIXTA COLONIA LAS MARGARITAS, EL BÚCARO, VILLA NUEVA, GUATEMALA. CÓDIGO UDI: 01-15-6077-43</t>
  </si>
  <si>
    <t xml:space="preserve"> MEJORAMIENTO CENTRO DE SALUD ALDEA TZETUN, IXCAN, QUICHÉ</t>
  </si>
  <si>
    <t>MEJORAMIENTO CENTRO DE ATENCIÓN INTEGRAL MATERNO INFANTIL (CAIMI) , TEJUTLA, SAN MARCOS</t>
  </si>
  <si>
    <t>AMPLIACIÓN DE EDIFICIOS DE DE EDUCACIÓN  DIVERSIFICADA</t>
  </si>
  <si>
    <t>AMPLIACIÓN DE ESCUELAS  DE PRIMARIA</t>
  </si>
  <si>
    <t>CONSTRUCCIÓN DE ESTABLECIMIENTOS DE EDUCACIÓN BÁSICA</t>
  </si>
  <si>
    <t>AMPLIACIÓN DE ESCUELAS DE PRIMARIA</t>
  </si>
  <si>
    <t>MEJORAMIENTO CARRETERA TRAMO CA-10  BIFURCACION CA-9, RIO HONDO Y ESTANZUELA ZACAPA (PAVIMENTACION)</t>
  </si>
  <si>
    <t>MEJORAMIENTO CARRETERA BIF SANTA CRUZ DEL QUICHE-SAN ANTONIO ILOTENANGO Y RD TOTO 01</t>
  </si>
  <si>
    <t>MEJORAMIENTO CARRETERA BIF SANTA CRUZ DEL QUICHE-SAN PEDRO JOCOPILAS, ALDEA SAN PABLO, QUICHE</t>
  </si>
  <si>
    <t>METRO CUADRADO</t>
  </si>
  <si>
    <t>UNIDAD EJECUTORA: INSTITUTO NACIONAL DE SISMOLOGÍA VULCANOLOGÍA METEOROLOGÍA E HIDROLOGÍA</t>
  </si>
  <si>
    <t>CONSTRUCCION, AMPLIACION Y MEJORAMIENTO DE EDIFICIOS DE PRONOSTICO Y OBSERVACION</t>
  </si>
  <si>
    <t>AMPLIACION DE EDIFICIO PROYECTO BCIE1656 GUATEMALA GUATEMALA 7 AV 1457 ZONA 13 INTERIOR INSIVUMEH</t>
  </si>
  <si>
    <t>MEJORAMIENTO EDIFICIO INSIVUMEH MURO PERIMETRAL EN 8 VA AVENIDA Y 15 CALLE ZONA 13 CIUDAD DE GUATEMALA</t>
  </si>
  <si>
    <t>CONSTRUCCION DE EDIFICIO CENTRO NACIONAL DE PRONÓSTICOS (CNP),GUATEMALA, GUATEMALA</t>
  </si>
  <si>
    <t>CONSTRUCCION DE MUROS DE CONTENCION</t>
  </si>
  <si>
    <t>CONSTRUCCION MURO DE CONTENCION ASENTAMIENTO LAS MARINAS ZONA 18 GUATEMALA GUATEMALA</t>
  </si>
  <si>
    <t>CONSTRUCCION MURO DE CONTENCION ASENTAMIENTO ANEXO SUR VILLA LOBOS II ZONA 12 VILLA NUEVA GUATEMALA</t>
  </si>
  <si>
    <t>CONSTRUCCION MURO DE CONTENCION ASENTAMIENTO EL NACIMIENTO ZONA 7 GUATEMALA GUATEMALA</t>
  </si>
  <si>
    <t>CONSTRUCCION MURO DE CONTENCION ASENTAMIENTO UNIDOS POR LA FE FASE II ZONA 21 GUATEMALA GUATEMALA</t>
  </si>
  <si>
    <t>CONSTRUCCION MURO DE CONTENCION ASENTAMIENTO GRANITO DE ARENA ZONA 12 VILLA NUEVA GUATEMALA</t>
  </si>
  <si>
    <t>UNIDAD EJECUTORA: UNIDAD DE DESARROLLO DE LA VIVIENDA POPULAR</t>
  </si>
  <si>
    <t>POBLACIÓN BENEFICIADA</t>
  </si>
  <si>
    <t>TIPO DE PROYECTO EN POA</t>
  </si>
  <si>
    <t>MEJORAMIENTO CARRETERA TRAMO: RD-ESC-01 PALIN, ESCUINTLA - SANTA MARIA DE JESUS, SACATEPEQUEZ</t>
  </si>
  <si>
    <t>MEJORAMIENTO CAMINO RURAL CR-CHM-39, TRAMO: TECPAN - SAN MARTIN JILOTEPEQUE, CHIMALTENANGO</t>
  </si>
  <si>
    <t>MEJORAMIENTO CENTRO DE ATENCION PERMANENTE (CAP) SIBINAL, SAN MARCOS.</t>
  </si>
  <si>
    <t>MEJORAMIENTO CENTRO DE SALUD TIPO B LANQUIN, ALTA VERAPAZ.</t>
  </si>
  <si>
    <t>MEJORAMIENTO CENTRO DE SALUD IPALA, CHIQUIMULA.</t>
  </si>
  <si>
    <t>MEJORAMIENTO CENTRO DE ATENCION PERMANENTE (CAP) , SAN MATEO IXTATAN, HUEHUETENANGO</t>
  </si>
  <si>
    <t>MEJORAMIENTO CENTRO DE ATENCION PERMANENTE (CAP) , LA REFORMA, SAN MARCOS</t>
  </si>
  <si>
    <t xml:space="preserve"> 
MEJORAMIENTO CENTRO DE ATENCION PERMANENTE (CAP) , SANTA MARIA CHIQUIMULA, TOTONICAPAN</t>
  </si>
  <si>
    <t>MEJORAMIENTO CENTRO DE ATENCION PERMANENTE (CAP) , SAN PEDRO SACATEPEQUEZ, SAN MARCOS</t>
  </si>
  <si>
    <t>PROYECTOS AGREGADOS EN MAYO 2020</t>
  </si>
  <si>
    <t>PROYECTOS PENDIENTES EN SNIP</t>
  </si>
  <si>
    <t xml:space="preserve"> CONSTRUCCION MURO DE CONTENCION ASENTAMIENTO NUESTRO SENOR DE ESQUIPULAS
ZONA 18 GUATEMALA GUATEMALA</t>
  </si>
  <si>
    <t>CONSTRUCCION MURO DE CONTENCION ASENTAMIENTO 5 DE NOVIEMBRE, ZONA 18,
GUATEMALA, GUATEMALA</t>
  </si>
  <si>
    <t>CONSTRUCCION MURO DE CONTENCION ASENTAMIENTO VIDA NUEVA I, TIERRA NUEVA II,
CHINAUTLA, GUATEMALA</t>
  </si>
  <si>
    <t>CONSTRUCCION MURO DE CONTENCION ASENTAMIENTO 24 DE AGOSTO, TIERRA NUEVA II,
CHINAUTLA, GUATEMALA</t>
  </si>
  <si>
    <t>CONSTRUCCION MURO DE CONTENCION ASENTAMIENTO ISRAEL, EL ZARZAL, VILLA NUEVA,
GUATEMALA</t>
  </si>
  <si>
    <t>CONSTRUCCION MURO DE CONTENCION 0.00 0.00
ASENTAMIENTO GALILEA, AMPARO, ZONA 7,
GUATEMALA, GUATEMALA</t>
  </si>
  <si>
    <t>PROYECTOS AGREGADOS EN  JUNIO 2020</t>
  </si>
  <si>
    <t xml:space="preserve">  AMPLIACIÓN ESCUELA PRIMARIA OFICIAL RURAL MIXTA CASERÍO XIQUIX, NAHUALA, SOLOLÁ 07-05-0147-43</t>
  </si>
  <si>
    <t>PROGRAMACIÓN DE PROYECTOS DE INVERSIÓN 2021</t>
  </si>
  <si>
    <t>CONSTRUCCION MURO DE CONTENCION ASENTAMIENTO 6 DE AGOSTO ZONA 7 GUATEMALA GUATEMALA</t>
  </si>
  <si>
    <t>CONSTRUCCION MURO DE CONTENCION ASENTAMIENTO ANEXO CERRITO SECTOR 4 ZONA 7 GUATEMALA GUATEMALA</t>
  </si>
  <si>
    <t>CONSTRUCCION MURO DE CONTENCION ASENTAMIENTO VALLE DE NAZARETH, EL ZARZAL, ZONA 4, VILLA NUEVA, GUATEMALA</t>
  </si>
  <si>
    <t>CONSTRUCCION MURO DE CONTENCION ASENTAMIENTO LUZ DE CRISTO, VILLA LOBOS II, ZONA 12, VILLA NUEVA, GUATEMALA</t>
  </si>
  <si>
    <t>CONSTRUCCION MURO DE CONTENCION ASENTAMIENTO MARIA TERESA CABALLEROS, ZONA 7, GUATEMALA, GUATEMALA</t>
  </si>
  <si>
    <t>CONSTRUCCION MURO DE CONTENCION ASENTAMIENTO SAN JULIAN, SECTOR 7, CHINAUTLA, GUATEMALA</t>
  </si>
  <si>
    <t>CONSTRUCCION MURO DE CONTENCION ASENTAMIENTO LA INDEPENDENCIA, VILLA LOBOS I, VILLA NUEVA, GUATEMALA</t>
  </si>
  <si>
    <t>CONSTRUCCION MURO DE CONTENCION ASENTAMIENTO ANEXO SANTA ISABEL II, VILLA NUEVA, GUATEMALA</t>
  </si>
  <si>
    <t>CONSTRUCCION MURO DE CONTENCION ASENTAMIENTO VILLA LOBOS II, ANEXO, VILLA NUEVA, GUATEMALA</t>
  </si>
  <si>
    <t>CONSTRUCCION MURO DE CONTENCION ASENTAMIENTO TIERRA SANTA, VILLA LOBOS I, ZONA 12, VILLA NUEVA, GUATEMALA</t>
  </si>
  <si>
    <t>CONSTRUCCION MURO DE CONTENCION ASENTAMIENTO LA ESPERANZA, EL MEZQUITAL, ZONA 12, VILLA NUEVA, GUATEMALA</t>
  </si>
  <si>
    <t>CONSTRUCCION MURO DE CONTENCION ASENTAMIENTO UNIDOS 8 DE MARZO, VILLA NUEVA, GUATEMALA</t>
  </si>
  <si>
    <t>CONSTRUCCION PASO A DESNIVEL RUTA CA - 01 OCCIDENTE CUATRO CAMINOS TOTONICAPAN</t>
  </si>
  <si>
    <t>CO NSTRUCCION CARRETERA TRAMO SANTA CRUZ BARILLAS RIO ESPIRITU</t>
  </si>
  <si>
    <t>REPOSICION CARRETERA RUTA CA-02-OCC TRAMO KM 81 350 ENTRADA AL PUENTE - KM 95 000 ESCUINTLA</t>
  </si>
  <si>
    <t>REPOSICION CARRETERA RUTA CA 11 TRAMO BIFURCACION CA 10 VADO HONDO JOCOTAN
CHIQUIMULA</t>
  </si>
  <si>
    <t>REPOSICION CARRETERA RUTA RN-7W TRAMO BIF CA-01 OCC - SAN ILDEFONSO IXTAHUACAN
HUEHUETENANGO</t>
  </si>
  <si>
    <t>REPOSICION CARRETERA RUTA RD-JUT-17 TRAMO BIFURCACION CA-02-ORIENTE - PASACO JUTIAPA</t>
  </si>
  <si>
    <t>REPOSICION CARRETERA RUTA RD-GUA-22 TRAMO LAS TAPIAS - SAN PEDRO AYAMPUC GUATEMALA</t>
  </si>
  <si>
    <t>REPOSICION CARRETERA RUTA RD-REU-13 TRAMO BIFURCACION CA-02 OCC - TAKALIK ABAJ RETALHULEU</t>
  </si>
  <si>
    <t>REPOSICION CARRETERA RUTA RD-QUE-24 TRAMO NUEVO CHUATUJ - ALDEA LOS ENCUENTROS
COATEPEQUE QUETZALTENANGO</t>
  </si>
  <si>
    <t>MEJORAMIENTO CARRETERA RD AV-6 TRAMO EL PAJAL - LANQUIN</t>
  </si>
  <si>
    <t>MEJORAMIENTO CARRETERA TAJUMULCO - ALDEA TOCACHE SAN PABLO SAN MARCOS</t>
  </si>
  <si>
    <t>MEJORAMIENTO CARRETERARUTA RD PET 02 TRAMO SAN JOSE BIFURCACION RD PET 03 EL REMATE PETEN</t>
  </si>
  <si>
    <t>MEJORAMIENTO CARRETERA RD-SM-16 TRAMO SIPACAPA SAN MARCOS - HORNO DE CAL
HUEHUETENANGO</t>
  </si>
  <si>
    <t>MEJORAMIENTO CARRETERA RD-PET-19 TRAMO BIFURCACION CA-13 SAN JUAN - CASERIO
AGRICULTORES UNIDOS EL CHAL PETEN</t>
  </si>
  <si>
    <t>REPOSICION CARRETERA RUTA RN-24 TRAMO KM 499 500 LA LIBERTAD - KM 526 900 LAS CUACHES PETEN</t>
  </si>
  <si>
    <t>REPOSICION CARRETERA RD-QUE-4 TRAMO CA-2 OCC 206 200 -ALDEA SAN MIGUELITO GENOVA
QUETZALTENANGO</t>
  </si>
  <si>
    <t>REPOSICION CARRETERA RD-SOL-6 TRAMO SANTA CATARINA PALOPO - SAN ANTONIO PALOPO SOLOLA</t>
  </si>
  <si>
    <t>REPOSICION CARRETERA RD-QUI-02 TRAMO PACHALUM - CHUAQUENUM QUICHE</t>
  </si>
  <si>
    <t>MEJORAMIENTO CARRETERA RD SCH - 14 TRAMO ALDEA PANABAJ RD SOL-04 - CHICACAO
PAVIMENTACION</t>
  </si>
  <si>
    <t>MEJORAMIENTO CAMINO RURAL CR-SOL-03 TRAMO ALDEA LOS ENCUENTROS - ALDEA PIXABAJ MUNICIPIO
DE SOLOLA SOLOLA</t>
  </si>
  <si>
    <t xml:space="preserve">CONSTRUCCION CAMINO RURAL ALDEA AGUA BLANCA - ALDEA LA CAMPANA USPANTAN QUICHE </t>
  </si>
  <si>
    <t>AMPLIACION ESCUELA PRIMARIA OFICIAL RURAL MIXTA ALDEA EL BRAN CONGUACO JUTIAPA</t>
  </si>
  <si>
    <t>MEJORAMIENTO CENTRO DE SALUD SOLOLA SOLOLA</t>
  </si>
  <si>
    <t>CONSTRUCCION MURO DE CONTENCION ASENTAMIENTO EL MIRADOR II ZONA SIETE
GUATEMALA GUATEMALA</t>
  </si>
  <si>
    <t>CONSTRUCCION MURO DE CONTENCION ASENTAMIENTO CANDELARIA, ZONA DIECIOCHO (18),
GUATEMALA, GUATEMALA</t>
  </si>
  <si>
    <t>CONSTRUCCION MURO DE CONTENCION ASENTAMIENTO TIERRA PROMETIDA EL PARAISO II
ZONA 18 GUATEMALA GUATEMALA</t>
  </si>
  <si>
    <t>CONSTRUCCION MURO DE CONTENCION ASENTAMIENTO NUEVA JERUSALEN ZONA 18
GUATEMALA GUATEMALA</t>
  </si>
  <si>
    <t>CONSTRUCCION MURO DE CONTENCION ASENTAMIENTO EL ESFUERZO COLONIA 4 DE FEBRERO
ZONA 7 GUATEMALA GUATEMALA</t>
  </si>
  <si>
    <t>CONSTRUCCION MURO DE CONTENCION ASENTAMIENTO 10 DE MAYO ZONA 07 GUATEMALA GUATEMALA</t>
  </si>
  <si>
    <t>CONSTRUCCION MURO DE CONTENCION ASENTAMIENTO UNIDOS POR LA PAZ SECTOR 05 ZONA 12 VILLA NUEVA GUATEMALA</t>
  </si>
  <si>
    <t>CONSTRUCCION MURO DE CONTENCION ASENTAMIENTO ANEXO LOMAS DE VILLA LOBOS II ZONA 12 VILLA NUEVA GUATEMALA</t>
  </si>
  <si>
    <t>CONSTRUCCION MURO DE CONTENCION ASENTAMIENTO COMUNIDAD ARZU ZONA 18
GUATEMALA GUATEMALA</t>
  </si>
  <si>
    <t>REPOSICION CARRETERA RUTA RN 09 NORTE TRAMO OLINTEPEQUE SAN CARLOS SIJA QUETZALTENANGO</t>
  </si>
  <si>
    <t>REPOSICION CARRETERA RUTA RN-05, TRAMO: BIFURCACIÓN CR-AV-07 - BIFURCACIÓN RD-AV-06, PAJAL, ALTA VERAPAZ</t>
  </si>
  <si>
    <t>REPOSICION CARRETERA RUTA RD-PRO-16, TRAMO BIFURCACIÓN RN-19, SANARATE - CA-09 NORTE, SANARATE, EL PROGRESO</t>
  </si>
  <si>
    <t>MEJORAMIENTO CARRETERA TRAMO: ALDEA CHINCHILA - SAN LUIS, PETEN</t>
  </si>
  <si>
    <t>CONSTRUCCION, AMPLIACION, REPOSICION DE ESCUELAS BICENTENARIO</t>
  </si>
  <si>
    <t>CONSTRUCCION ESCUELA BICENTENARIO FINCA LA INDUSTRIA, KM 58.10 CARRETERA AL PUERTO DE SAN JOSE, ESCUINTLA, ESCUINTLA</t>
  </si>
  <si>
    <t>MEJORAMIENTO CENTRO DE SALUD , CHIQUIMULA, CHIQUIMULA</t>
  </si>
  <si>
    <t>MEJORAMIENTO CENTRO DE ATENCION PERMANENTE (CAP) , SAN FRANCISCO EL ALTO, TOTONICAPAN</t>
  </si>
  <si>
    <t>CONSTRUCCION PASO A DESNIVEL CALZADA ROOSEVELT Y 9 AVENIDA, ZONA 11, GUATEMALA, GUATEMALA</t>
  </si>
  <si>
    <t>MEJORAMIENTO CARRETERA RD-PET-07 DE INTERSECCION RD-PET-15 KM. 469.600 - COOPERATIVA NUEVA GUATEMALA TECUN UMAN KM. 508.040, SAN FRANCISCO, PETEN</t>
  </si>
  <si>
    <t>REPOSICION CARRETERA RUTA RN-23, TRAMO: BIFURCACIÓN RD-JUT-23, LAS TRANCAS - YUPILTEPEQUE - JOCOTILLO - JEREZ, JUTIAPA</t>
  </si>
  <si>
    <t>CONSTRUCCION HOSPITAL CABECERA MUNICIPAL DE SAN PEDRO NECTA, HUEHUETENANGO</t>
  </si>
  <si>
    <t>REPOSICION CARRETERA CA-01 OCCIDENTE, TRAMO: BIF. RN-10, SAN LUCAS SACATEPEQUEZ, SACATEPEQUEZ - BIF. RD-SAC-15, SUMPANGO, SACATEPEQUEZ</t>
  </si>
  <si>
    <t>REPOSICION DE CARRETERAS PRIMARIAS, PUENTES Y DISTRIBUIDORES DE TRANSITO</t>
  </si>
  <si>
    <t>MEJORAMIENTO CARRETERA RUTA RD-GUA-04 TRAMO SAN RAFAEL LAS FLORES - SAN ANTONIO LAS FLORES CHINAUTLA GUATEMALA</t>
  </si>
  <si>
    <t>MEJORAMIENTO CARRETERA RUTA RD-QUI-13, TRAMO: BIF. RN-15, SANTABAL - SAN BARTOLOME JOCOTENANGO, QUICHE</t>
  </si>
  <si>
    <t>CONSTRUCCIÓN, AMPLIACIÓN, REPOSICIÓN Y MEJORAMIENTO DE EDIFICIOS DE PLANIFICACIÓN</t>
  </si>
  <si>
    <t>CONSTRUCCION EDIFICIO DE LA DELEGACION SUBDEPARTAMENTAL DE IXCAN, QUICHE</t>
  </si>
  <si>
    <t>CONSTRUCCION EDIFICIO DE LA DELEGACION DEPARTAMENTAL DE PETEN EN EL MUNICIPIO DE FLORES DEPARTAMENTO DE PETEN</t>
  </si>
  <si>
    <t>REPOSICION CARRETERA CA-02 OR. TRAMO: BIFURCACION RN-16, CHIQUIMULILLA, SANTA ROSA - BIFURCACION RD-JUT-07, PASACO, JUTIAPA</t>
  </si>
  <si>
    <t>REPOSICION CARRETERA CA-02 OR. TRAMO: BIFURCACION RD-JUT-07, PASACO, JUTIAPA - ENTRADA AL PUENTE MANUEL JOSE ARCE, MOYUTA, JUTIAPA</t>
  </si>
  <si>
    <t>REPOSICION CARRETERA RUTA RD-SRO-03, TRAMO BIFURCACIÓN CA-01 ORIENTE, BARBERENA - DESVIO RD-SRO-13, AMBERES, SANTA ROSA</t>
  </si>
  <si>
    <t>MEJORAMIENTO CARRETERA RUTA RD-CHM-17, TRAMO: SAN MARTÍN JILOTEPEQUE, CHIMALTENANGO - JOYABAJ, QUICHE</t>
  </si>
  <si>
    <t>MEJORAMIENTO CARRETERA RUTA RD-BVE-18, TRAMO: CHITOMAX - PACANI, CUBULCO, BAJA VERAPAZ</t>
  </si>
  <si>
    <t>MEJORAMIENTO CARRETERA TRAMO: KM. 171 CA-1 OCCIDENTE - ALDEA XEJUYUB, NAHUALA, SOLOLA</t>
  </si>
  <si>
    <t>MEJORAMIENTO CARRETERA RUTA RD-QUI-02 TRAMO PALIBATZ PACHALUM - CHUAQUENUM JOYABAJ QUICHE</t>
  </si>
  <si>
    <t>MEJORAMIENTO CARRETERA TRAMO BIF RD HUE-04 SAN MIGUEL ACATAN - BIF RD HUE-03 SAN SEBASTIAN COATAN HUEHUETENANGO</t>
  </si>
  <si>
    <t>MEJORAMIENTO CARRETERA RD HUE-03 TRAMO BIF RN-09 NORTE ALDEA PET SANTA EULALIA - SAN SEBASTIAN COATAN HUEHUETENANGO</t>
  </si>
  <si>
    <t>MEJORAMIENTO CARRETERA RD-HUE-14 TRAMO BIF CA-1 OCC EL BOQUERON - LA GARITA SAN PEDRO NECTA HUEHUETENANGO</t>
  </si>
  <si>
    <t>MEJORAMIENTO CARRETERA RUTA RD QUE-01 TRAMO BIFURCACION RN-01 - ALDEA LA VICTORIA SAN JUAN OSTUNCALCO</t>
  </si>
  <si>
    <t>MEJORAMIENTO CARRETERA RUTA DEPARTAMENTAL JUTIAPA 43 TRAMO BIFURCACION CA-02 ORIENTE - ALDEA PEDRO DE ALVARADO - LA BARRONA</t>
  </si>
  <si>
    <t>REPOSICION CARRETERA RUTA RD-SCH-05 TRAMO BIFURCACION CA-02 OCCIDENTE MAZATENANGO - SANTO DOMINGO SUCHITEPEQUEZ SUCHITEPEQUEZ</t>
  </si>
  <si>
    <t>REPOSICION CARRETERA RUTA RD-REU-06 TRAMO BIFURCACION CA-02 OCCIDENTE 4 CAMINOS - FINCA LA HELVETIA NUEVO SAN CARLOS RETALHULEU</t>
  </si>
  <si>
    <t>REPOSICION CARRETERA RUTA RD-JUT-05 TRAMO BIFURCACION RN-23 LA CEIBITA - ATESCATEMPA - SAN CRISTOBAL JUTIAPA</t>
  </si>
  <si>
    <t>REPOSICION CARRETERA RD-ESC-2 TRAMO BIFURCACION LIBRAMIENTO SIQUINALA - LA GOMERA ESCUINTLA</t>
  </si>
  <si>
    <t>MEJORAMIENTO CARRETERA RUTA RN-12 SUR TRAMO SAN CRISTOBAL CUCHO - AGUA TIBIA SAN PEDRO SACATEPEQUEZ SAN MARCOS</t>
  </si>
  <si>
    <t>MEJORAMIENTO CARRETERA RUTA NACIONAL 7W TRAMO SAN CRISTOBAL VERAPAZ ALTA VERAPAZ - RIO CHIXOY - CHICAMAN QUICHE</t>
  </si>
  <si>
    <t>REPOSICION CARRETERA RUTA RN-11 TRAMO BIF CA-01 OCC LAS TRAMPAS CHICHICASTENANGO QUICHE - BIF RN-01 GODINEZ SAN ANDRES SEMETABAJ SOLOLA</t>
  </si>
  <si>
    <t>REPOSICION CARRETERA RUTA RN 09 NORTE TRAMO SAN PEDRO SOLOMA ALDEA PET SANTA EULALIA HUEHUETENANGO</t>
  </si>
  <si>
    <t>REPOSICION CARRETERA RUTA CA 02 OCCIDENTE TRAMO KM 198 RETALHULEU KM 211 500 QUETZALTENANGO</t>
  </si>
  <si>
    <t>REPOSICION CARRETERA RUTA RN 05 TRAMO SAN PEDRO CARCHA BIFURCACION CR AV 07 ALTA VERAPAZ</t>
  </si>
  <si>
    <t>REPOSICION CARRETERA RUTA CA-09 NORTE TRAMO BIFURCACION CA-10 RIO HONDO - BIFURCACION RD-ZAC-05 DESVIO GUALAN ZACAPA</t>
  </si>
  <si>
    <t>REPOSICION CARRETERA RUTA RN-01 TRAMO LIBRAMIENTO SALCAJA AUTOPISTA DE LOS ALTOS - ROTONDA DEL ORGANISMO JUDICIAL DE QUETZALTENANGO QUETZALTENANGO</t>
  </si>
  <si>
    <t>REPOSICION CARRETERA RUTA CA-09 NORTE TRAMO BIFURCACION RN-20 SANTA CRUZ - BIFURCACION CA-10 RIO HONDO ZACAPA</t>
  </si>
  <si>
    <t>REPOSICION CARRETERA RUTA CA-09 NORTE TRAMO BIFURCACION RD-ZAC-11 TECULUTAN - BIFURCACION RN-20 SANTA CRUZ ZACAPA</t>
  </si>
  <si>
    <t>REPOSICION CARRETERA RUTA CA-09 NORTE TRAMO BIFURCACION RD-ZAC-05 DESVIO GUALAN - JUAN DE PAZ ZACAPA</t>
  </si>
  <si>
    <t>CONSTRUCCION CARRETERA CA 01 OCC CHICHAVAC A CHICHE VIA RIO MOTAGUA TRAMO ESTACION 16 740 ENTRADA A PAQUIP CHICHE QUICHE</t>
  </si>
  <si>
    <t>CONSTRUCCION PASO A DESNIVEL DE LA RUTA CA-01 OCCIDENTE EST 33 500 RETORNO A SAN BARTOLOME MILPAS ALTAS SACATEPEQUEZ</t>
  </si>
  <si>
    <t>MEJORAMIENTO CAMINO RURAL CR-REU-01 TRAMO BIFURCACION RN-09 SUR - NUEVA CAJOLA RETALHULEU</t>
  </si>
  <si>
    <t>REPOSICION ESCUELA PRIMARIA OFICIAL RURAL MIXTA CASERIO EL SOCORRO PALESTINA DE LOS ALTOS QUETZALTENANGO CODIGO UDI 09-24-0733-43</t>
  </si>
  <si>
    <t>REPOSICION ESCUELA PRIMARIA OFICIAL RURAL MIXTA ALDEA JOVI CUILCO HUEHUETENANGO CODIGO UDI 13-04-0234-43</t>
  </si>
  <si>
    <t>REPOSICION ESCUELA PRIMARIA OFICIAL RURAL MIXTA TECUN UMAN ALDEA XEJUYUP NAHUALA SOLOLA CODIGO UDI 07-05-0136-43</t>
  </si>
  <si>
    <t xml:space="preserve">REPOSICION ESCUELA PRIMARIA OFICIAL RURAL MIXTA CASERIO CHUISAJCAP ALDEA TZUCUBAL NAHUALA SOLOLA CODIGO UDI 07-05-0145-43 </t>
  </si>
  <si>
    <t>REPOSICION ESCUELA PRIMARIA OFICIAL RURAL MIXTA ALDEA TZUCUBAL SANTA CATARINA IXTAHUACAN SOLOLA CODIGO UDI 07-06-0214-43</t>
  </si>
  <si>
    <t>REPOSICION ESCUELA PRIMARIA OFICIAL RURAL MIXTA ALDEA RANCHO BOJON EL QUETZAL SAN MARCOS CODIGO UDI 12-20-0834-43</t>
  </si>
  <si>
    <t>CONSTRUCCION ESCUELA PRIMARIA OFICIAL RURAL MIXTA ALDEA HUISPACHE CONCEPCION TUTUAPA SAN MARCOS UDI 12-06-0303-43</t>
  </si>
  <si>
    <t>REHABILITACION ESCUELA PRIMARIA OFICIAL URBANA NUMERO 75 FUERZA AEREA JORNADA MATUTINA ZONA 12 GUATEMALA GUATEMALA</t>
  </si>
  <si>
    <t>MEJORAMIENTO ESCUELA PRIMARIA EOUN TIPO FEDERACIÓN, JOSÉ CLEMENTE CHAVARRÍA, SALAMÁ, BAJA VERAPAZ</t>
  </si>
  <si>
    <t>MEJORAMIENTO ESCUELA PRIMARIA EOUV DOMINGO MORALES, HUEHUETENANGO, HUEHUETENANGO</t>
  </si>
  <si>
    <t>MEJORAMIENTO ESCUELA PRIMARIA EOUM TIPO FEDERACIÓN TECUN UMÁN, SANTA CRUZ DEL QUICHE, QUICHE</t>
  </si>
  <si>
    <t>MEJORAMIENTO INSTITUTO DIVERSIFICADO INSTITUTO NORMAL PARA VARONES DE OCCIDENTE I.N.V.O. QUETZALTENANGO, QUETZALTENANGO</t>
  </si>
  <si>
    <t>MEJORAMIENTO INSTITUTO DIVERSIFICADO INSTITUTO NORMAL MIXTO DE OCCIDENTE JUSTO RUFINO BARRIOS I.N.M.O. SAN MARCOS, SAN MARCOS</t>
  </si>
  <si>
    <t>MEJORAMIENTO INSTITUTO DIVERSIFICADO INSTITUTO NORMAL MIXTO, CARLOS DUBON, RETALHULEU, RETALHULEU</t>
  </si>
  <si>
    <t>REPOSICION PUENTE VEHICULAR LA NAISA KM. 90.00 RD-ESC-05, SANTA LUCIA COTZUMALGUAPA, ESCUINTLA</t>
  </si>
  <si>
    <t>REPOSICION CARRETERA CITO-180, TRAMO: CRUCE A ZUNIL (KM 213+000) - LAS ROSAS (KM 225+600), INTERSECCIÓN RN-1, QUETZALTENANGO</t>
  </si>
  <si>
    <t>AMPLIACION DE CARRETERAS PRIMARIAS, PUENTES Y DISTRIBUIDORES DE TRANSITO</t>
  </si>
  <si>
    <t>AMPLIACION CARRETERA A CUATRO CARRILES TRAMO: CA-2 ORIENTE, ESCUINTLA - CIUDAD PEDRO DE ALVARADO</t>
  </si>
  <si>
    <t>CONSTRUCCION DE CARRETERAS SECUNDARIAS Y PUENTES</t>
  </si>
  <si>
    <t>MEJORAMIENTO CARRETERA RUTA RD-SMA-49, TRAMO: BIFURCACION CA-02 OCCIDENTE, EL SITIO, SAN JUAN MELENDREZ - SAN GREGORIO - BIFURCACION RD-SM-03, SANTA ROSALÍA, SAN MARCOS</t>
  </si>
  <si>
    <t>CONSTRUCCION, AMPLIACION Y REPOSICION DE ESCUELAS INTEGRALES</t>
  </si>
  <si>
    <t>CONSTRUCCION ESCUELA DE LA REFORMA (EDR) SANTA CRUZ MULUÁ, RETALHULEU</t>
  </si>
  <si>
    <t>CONSTRUCCION PUENTE VEHICULAR CASERIO AGUA CALIENTE, ALDEA QUECA, SIPACAPA, SAN MARCOS</t>
  </si>
  <si>
    <t>CONSTRUCCION, AMPLIACION, REPOSICION Y MEJORAMIENTO DE INFRAESTRUCTURA AEROPORTUARIA</t>
  </si>
  <si>
    <t>CONSTRUCCION MURO PERIMETRAL AERODROMO DE SAN JOSE, SAN JOSE, ESCUINTLA</t>
  </si>
  <si>
    <t>REPOSICION CARRETERA RN-8, TRAMO: AYUTLA - OCOS, SAN MARCOS</t>
  </si>
  <si>
    <t>AMPLIACION ESCUELA PRIMARIA OFICIAL RURAL MIXTA ALDEA LA UNION MALACATAN SAN MARCOS CODIGO UDI 12 15 0684 43</t>
  </si>
  <si>
    <t>AMPLIACION INSTITUTO DIVERSIFICADO NACIONAL ALDEA LAS BRISAS PETACALAPA MALACATAN SAN MARCOS CODIGO UDI 12 15 0045 45</t>
  </si>
  <si>
    <t>PRESUPUETO Q.</t>
  </si>
  <si>
    <t>A diciembre-2021</t>
  </si>
  <si>
    <t xml:space="preserve">PRESUPUESTO Q. </t>
  </si>
  <si>
    <t>FUENTE: Presupuesto SIGES, Meta física SNIP</t>
  </si>
  <si>
    <t>seguimiento con base a vigentes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</si>
</sst>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_(* #,##0_);_(* \(#,##0\);_(* &quot;-&quot;??_);_(@_)"/>
    <numFmt numFmtId="167" formatCode="0\ %"/>
    <numFmt numFmtId="168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5"/>
      <color rgb="FF1F497D"/>
      <name val="Calibri"/>
      <family val="2"/>
      <charset val="1"/>
    </font>
    <font>
      <sz val="10"/>
      <name val="Arial"/>
      <family val="2"/>
      <charset val="1"/>
    </font>
    <font>
      <b/>
      <i/>
      <sz val="11"/>
      <name val="Arial"/>
      <family val="2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4F81BD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8" fillId="0" borderId="8" applyProtection="0"/>
    <xf numFmtId="167" fontId="9" fillId="0" borderId="0" applyBorder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38">
    <xf numFmtId="0" fontId="0" fillId="0" borderId="0" xfId="0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Alignment="1">
      <alignment horizontal="center" vertical="center" wrapText="1"/>
    </xf>
    <xf numFmtId="165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1" applyNumberFormat="1" applyFont="1" applyFill="1" applyAlignment="1">
      <alignment horizontal="center" vertical="center"/>
    </xf>
    <xf numFmtId="0" fontId="6" fillId="3" borderId="0" xfId="0" applyFont="1" applyFill="1"/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/>
    </xf>
    <xf numFmtId="165" fontId="7" fillId="0" borderId="0" xfId="4" applyNumberFormat="1" applyFont="1" applyFill="1" applyAlignment="1">
      <alignment horizontal="right" vertical="center"/>
    </xf>
    <xf numFmtId="165" fontId="7" fillId="0" borderId="2" xfId="4" applyNumberFormat="1" applyFont="1" applyFill="1" applyBorder="1" applyAlignment="1">
      <alignment horizontal="right" vertical="center"/>
    </xf>
    <xf numFmtId="0" fontId="6" fillId="0" borderId="2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165" fontId="5" fillId="2" borderId="1" xfId="4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center" vertical="center" wrapText="1"/>
    </xf>
    <xf numFmtId="165" fontId="7" fillId="0" borderId="2" xfId="15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7" fillId="0" borderId="3" xfId="3" applyNumberFormat="1" applyFont="1" applyFill="1" applyBorder="1" applyAlignment="1">
      <alignment horizontal="center" vertical="center" wrapText="1"/>
    </xf>
    <xf numFmtId="165" fontId="7" fillId="0" borderId="3" xfId="15" applyFont="1" applyFill="1" applyBorder="1" applyAlignment="1">
      <alignment horizontal="center" vertical="center" wrapText="1"/>
    </xf>
    <xf numFmtId="165" fontId="7" fillId="0" borderId="2" xfId="15" applyFont="1" applyFill="1" applyBorder="1" applyAlignment="1">
      <alignment horizontal="right" vertical="center"/>
    </xf>
    <xf numFmtId="165" fontId="6" fillId="0" borderId="2" xfId="15" applyFont="1" applyFill="1" applyBorder="1" applyAlignment="1">
      <alignment horizontal="right" vertical="center"/>
    </xf>
    <xf numFmtId="165" fontId="7" fillId="0" borderId="2" xfId="15" applyFont="1" applyFill="1" applyBorder="1" applyAlignment="1" applyProtection="1">
      <alignment horizontal="center" vertical="center" wrapText="1"/>
    </xf>
    <xf numFmtId="165" fontId="7" fillId="0" borderId="0" xfId="15" applyFont="1" applyFill="1" applyAlignment="1">
      <alignment horizontal="right" vertical="center"/>
    </xf>
    <xf numFmtId="165" fontId="6" fillId="0" borderId="0" xfId="15" applyFont="1" applyFill="1" applyAlignment="1">
      <alignment horizontal="right" vertical="center"/>
    </xf>
    <xf numFmtId="0" fontId="5" fillId="4" borderId="0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0" borderId="0" xfId="1" applyNumberFormat="1" applyFont="1" applyFill="1" applyAlignment="1">
      <alignment horizontal="center" vertical="center"/>
    </xf>
    <xf numFmtId="165" fontId="6" fillId="0" borderId="0" xfId="0" applyNumberFormat="1" applyFont="1" applyAlignment="1">
      <alignment horizontal="right" vertical="center"/>
    </xf>
    <xf numFmtId="165" fontId="7" fillId="0" borderId="0" xfId="4" applyNumberFormat="1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2" fontId="6" fillId="0" borderId="2" xfId="0" applyNumberFormat="1" applyFont="1" applyFill="1" applyBorder="1"/>
    <xf numFmtId="0" fontId="7" fillId="0" borderId="2" xfId="0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right" vertical="center"/>
    </xf>
    <xf numFmtId="0" fontId="6" fillId="0" borderId="0" xfId="1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166" fontId="6" fillId="0" borderId="0" xfId="1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center" vertical="center"/>
    </xf>
    <xf numFmtId="165" fontId="7" fillId="0" borderId="0" xfId="4" applyNumberFormat="1" applyFont="1" applyFill="1" applyAlignment="1">
      <alignment horizontal="center" vertical="center"/>
    </xf>
    <xf numFmtId="2" fontId="7" fillId="0" borderId="2" xfId="4" applyNumberFormat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165" fontId="4" fillId="2" borderId="2" xfId="15" applyFont="1" applyFill="1" applyBorder="1" applyAlignment="1">
      <alignment horizontal="center" vertical="center"/>
    </xf>
    <xf numFmtId="165" fontId="6" fillId="0" borderId="0" xfId="15" applyFont="1" applyFill="1" applyAlignment="1">
      <alignment horizontal="center" vertical="center"/>
    </xf>
    <xf numFmtId="165" fontId="7" fillId="0" borderId="0" xfId="15" applyFont="1" applyFill="1" applyAlignment="1">
      <alignment horizontal="center" vertical="center"/>
    </xf>
    <xf numFmtId="2" fontId="7" fillId="0" borderId="0" xfId="4" applyNumberFormat="1" applyFont="1" applyFill="1" applyAlignment="1">
      <alignment horizontal="center" vertical="center"/>
    </xf>
    <xf numFmtId="165" fontId="7" fillId="0" borderId="2" xfId="15" applyFont="1" applyFill="1" applyBorder="1" applyAlignment="1">
      <alignment horizontal="center" vertical="center"/>
    </xf>
    <xf numFmtId="165" fontId="6" fillId="0" borderId="0" xfId="15" applyFont="1" applyFill="1" applyAlignment="1">
      <alignment horizontal="left" vertical="center"/>
    </xf>
    <xf numFmtId="165" fontId="7" fillId="0" borderId="0" xfId="15" applyFont="1" applyFill="1" applyAlignment="1">
      <alignment horizontal="left" vertical="center"/>
    </xf>
    <xf numFmtId="2" fontId="7" fillId="0" borderId="0" xfId="4" applyNumberFormat="1" applyFont="1" applyFill="1" applyAlignment="1">
      <alignment horizontal="left" vertical="center"/>
    </xf>
    <xf numFmtId="165" fontId="7" fillId="0" borderId="0" xfId="4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165" fontId="6" fillId="0" borderId="0" xfId="0" applyNumberFormat="1" applyFont="1" applyFill="1" applyAlignment="1">
      <alignment horizontal="center" vertical="center"/>
    </xf>
    <xf numFmtId="165" fontId="7" fillId="0" borderId="7" xfId="15" applyFont="1" applyFill="1" applyBorder="1" applyAlignment="1">
      <alignment horizontal="center" vertical="center"/>
    </xf>
    <xf numFmtId="165" fontId="7" fillId="0" borderId="7" xfId="4" applyNumberFormat="1" applyFont="1" applyFill="1" applyBorder="1" applyAlignment="1">
      <alignment horizontal="center" vertical="center"/>
    </xf>
    <xf numFmtId="165" fontId="7" fillId="0" borderId="3" xfId="15" applyFont="1" applyFill="1" applyBorder="1" applyAlignment="1">
      <alignment horizontal="center" vertical="center"/>
    </xf>
    <xf numFmtId="165" fontId="7" fillId="0" borderId="3" xfId="4" applyNumberFormat="1" applyFont="1" applyFill="1" applyBorder="1" applyAlignment="1">
      <alignment horizontal="center" vertical="center"/>
    </xf>
    <xf numFmtId="165" fontId="6" fillId="0" borderId="2" xfId="1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 wrapText="1"/>
    </xf>
    <xf numFmtId="165" fontId="7" fillId="0" borderId="19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5" fontId="7" fillId="0" borderId="18" xfId="15" applyFont="1" applyFill="1" applyBorder="1" applyAlignment="1">
      <alignment horizontal="right" vertical="center"/>
    </xf>
    <xf numFmtId="0" fontId="5" fillId="8" borderId="16" xfId="0" applyFont="1" applyFill="1" applyBorder="1" applyAlignment="1">
      <alignment horizontal="left" vertical="center" wrapText="1"/>
    </xf>
    <xf numFmtId="0" fontId="5" fillId="8" borderId="17" xfId="0" applyFont="1" applyFill="1" applyBorder="1" applyAlignment="1">
      <alignment horizontal="left" vertical="center" wrapText="1"/>
    </xf>
    <xf numFmtId="0" fontId="5" fillId="8" borderId="16" xfId="0" applyFont="1" applyFill="1" applyBorder="1" applyAlignment="1">
      <alignment horizontal="left" vertical="center" wrapText="1"/>
    </xf>
    <xf numFmtId="0" fontId="5" fillId="8" borderId="17" xfId="0" applyFont="1" applyFill="1" applyBorder="1" applyAlignment="1">
      <alignment horizontal="left" vertical="center" wrapText="1"/>
    </xf>
    <xf numFmtId="0" fontId="5" fillId="8" borderId="16" xfId="0" applyFont="1" applyFill="1" applyBorder="1" applyAlignment="1">
      <alignment horizontal="left" vertical="center" wrapText="1"/>
    </xf>
    <xf numFmtId="0" fontId="5" fillId="8" borderId="17" xfId="0" applyFont="1" applyFill="1" applyBorder="1" applyAlignment="1">
      <alignment horizontal="left" vertical="center" wrapText="1"/>
    </xf>
    <xf numFmtId="44" fontId="0" fillId="0" borderId="0" xfId="0" applyNumberFormat="1"/>
    <xf numFmtId="0" fontId="0" fillId="0" borderId="0" xfId="0" applyBorder="1"/>
    <xf numFmtId="165" fontId="7" fillId="0" borderId="0" xfId="15" applyFont="1" applyFill="1" applyBorder="1" applyAlignment="1">
      <alignment horizontal="right" vertical="center"/>
    </xf>
    <xf numFmtId="165" fontId="5" fillId="2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5" fontId="5" fillId="2" borderId="17" xfId="4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9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1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4" fillId="2" borderId="29" xfId="1" applyNumberFormat="1" applyFont="1" applyFill="1" applyBorder="1" applyAlignment="1">
      <alignment horizontal="center" vertical="center"/>
    </xf>
    <xf numFmtId="0" fontId="4" fillId="2" borderId="30" xfId="1" applyNumberFormat="1" applyFont="1" applyFill="1" applyBorder="1" applyAlignment="1">
      <alignment horizontal="center" vertical="center"/>
    </xf>
    <xf numFmtId="0" fontId="4" fillId="2" borderId="31" xfId="1" applyNumberFormat="1" applyFont="1" applyFill="1" applyBorder="1" applyAlignment="1">
      <alignment horizontal="center" vertical="center"/>
    </xf>
    <xf numFmtId="165" fontId="4" fillId="2" borderId="1" xfId="15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26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7" fillId="0" borderId="15" xfId="5" applyFont="1" applyFill="1" applyBorder="1" applyAlignment="1" applyProtection="1">
      <alignment horizontal="center" vertical="center" wrapText="1"/>
    </xf>
    <xf numFmtId="0" fontId="4" fillId="2" borderId="32" xfId="1" applyNumberFormat="1" applyFont="1" applyFill="1" applyBorder="1" applyAlignment="1">
      <alignment horizontal="center" vertical="center"/>
    </xf>
    <xf numFmtId="165" fontId="5" fillId="2" borderId="31" xfId="4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2" fontId="4" fillId="2" borderId="31" xfId="0" applyNumberFormat="1" applyFont="1" applyFill="1" applyBorder="1" applyAlignment="1">
      <alignment horizontal="center" vertical="center"/>
    </xf>
    <xf numFmtId="165" fontId="7" fillId="0" borderId="19" xfId="0" applyNumberFormat="1" applyFont="1" applyFill="1" applyBorder="1" applyAlignment="1">
      <alignment horizontal="center" vertical="center" wrapText="1"/>
    </xf>
    <xf numFmtId="165" fontId="7" fillId="0" borderId="18" xfId="15" applyFont="1" applyFill="1" applyBorder="1" applyAlignment="1">
      <alignment horizontal="center" vertical="center" wrapText="1"/>
    </xf>
    <xf numFmtId="165" fontId="6" fillId="0" borderId="18" xfId="15" applyFont="1" applyFill="1" applyBorder="1" applyAlignment="1">
      <alignment horizontal="right" vertical="center"/>
    </xf>
    <xf numFmtId="165" fontId="7" fillId="0" borderId="18" xfId="15" applyFont="1" applyFill="1" applyBorder="1" applyAlignment="1" applyProtection="1">
      <alignment horizontal="center" vertical="center" wrapText="1"/>
    </xf>
    <xf numFmtId="165" fontId="7" fillId="0" borderId="18" xfId="0" applyNumberFormat="1" applyFont="1" applyFill="1" applyBorder="1" applyAlignment="1">
      <alignment horizontal="center" vertical="center" wrapText="1"/>
    </xf>
    <xf numFmtId="165" fontId="7" fillId="0" borderId="19" xfId="15" applyFont="1" applyFill="1" applyBorder="1" applyAlignment="1">
      <alignment horizontal="right" vertical="center"/>
    </xf>
    <xf numFmtId="165" fontId="4" fillId="2" borderId="25" xfId="15" applyFont="1" applyFill="1" applyBorder="1" applyAlignment="1">
      <alignment horizontal="center" vertical="center"/>
    </xf>
    <xf numFmtId="165" fontId="4" fillId="2" borderId="2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7" fillId="0" borderId="2" xfId="5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165" fontId="10" fillId="0" borderId="0" xfId="4" applyNumberFormat="1" applyFont="1" applyFill="1" applyAlignment="1">
      <alignment horizontal="right" vertical="center"/>
    </xf>
    <xf numFmtId="165" fontId="5" fillId="9" borderId="20" xfId="4" applyNumberFormat="1" applyFont="1" applyFill="1" applyBorder="1" applyAlignment="1">
      <alignment horizontal="center" vertical="center" wrapText="1"/>
    </xf>
    <xf numFmtId="165" fontId="5" fillId="9" borderId="21" xfId="4" applyNumberFormat="1" applyFont="1" applyFill="1" applyBorder="1" applyAlignment="1">
      <alignment horizontal="center" vertical="center" wrapText="1"/>
    </xf>
    <xf numFmtId="165" fontId="5" fillId="9" borderId="35" xfId="4" applyNumberFormat="1" applyFont="1" applyFill="1" applyBorder="1" applyAlignment="1">
      <alignment horizontal="center" vertical="center" wrapText="1"/>
    </xf>
    <xf numFmtId="165" fontId="5" fillId="9" borderId="25" xfId="15" applyFont="1" applyFill="1" applyBorder="1" applyAlignment="1">
      <alignment horizontal="center" vertical="center" wrapText="1"/>
    </xf>
    <xf numFmtId="165" fontId="5" fillId="9" borderId="1" xfId="15" applyFont="1" applyFill="1" applyBorder="1" applyAlignment="1">
      <alignment horizontal="center" vertical="center" wrapText="1"/>
    </xf>
    <xf numFmtId="165" fontId="5" fillId="9" borderId="26" xfId="15" applyFont="1" applyFill="1" applyBorder="1" applyAlignment="1">
      <alignment horizontal="center" vertical="center" wrapText="1"/>
    </xf>
    <xf numFmtId="165" fontId="5" fillId="10" borderId="23" xfId="4" applyNumberFormat="1" applyFont="1" applyFill="1" applyBorder="1" applyAlignment="1">
      <alignment horizontal="center" vertical="center" wrapText="1"/>
    </xf>
    <xf numFmtId="165" fontId="5" fillId="10" borderId="24" xfId="4" applyNumberFormat="1" applyFont="1" applyFill="1" applyBorder="1" applyAlignment="1">
      <alignment horizontal="center" vertical="center" wrapText="1"/>
    </xf>
    <xf numFmtId="165" fontId="5" fillId="10" borderId="31" xfId="4" applyNumberFormat="1" applyFont="1" applyFill="1" applyBorder="1" applyAlignment="1">
      <alignment horizontal="center" vertical="center" wrapText="1"/>
    </xf>
    <xf numFmtId="165" fontId="5" fillId="10" borderId="1" xfId="4" applyNumberFormat="1" applyFont="1" applyFill="1" applyBorder="1" applyAlignment="1">
      <alignment horizontal="center" vertical="center" wrapText="1"/>
    </xf>
    <xf numFmtId="165" fontId="5" fillId="10" borderId="26" xfId="4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5" fillId="8" borderId="16" xfId="0" applyFont="1" applyFill="1" applyBorder="1" applyAlignment="1">
      <alignment vertical="center"/>
    </xf>
    <xf numFmtId="0" fontId="5" fillId="8" borderId="17" xfId="0" applyFont="1" applyFill="1" applyBorder="1" applyAlignment="1">
      <alignment vertical="center"/>
    </xf>
    <xf numFmtId="165" fontId="5" fillId="10" borderId="2" xfId="4" applyNumberFormat="1" applyFont="1" applyFill="1" applyBorder="1" applyAlignment="1">
      <alignment horizontal="center" vertical="center" wrapText="1"/>
    </xf>
    <xf numFmtId="165" fontId="5" fillId="9" borderId="2" xfId="15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vertical="center"/>
    </xf>
    <xf numFmtId="0" fontId="6" fillId="0" borderId="17" xfId="0" applyFont="1" applyFill="1" applyBorder="1"/>
    <xf numFmtId="165" fontId="5" fillId="10" borderId="22" xfId="4" applyNumberFormat="1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vertical="center"/>
    </xf>
    <xf numFmtId="0" fontId="7" fillId="0" borderId="18" xfId="0" applyNumberFormat="1" applyFont="1" applyFill="1" applyBorder="1" applyAlignment="1">
      <alignment horizontal="center" vertical="center"/>
    </xf>
    <xf numFmtId="0" fontId="5" fillId="8" borderId="36" xfId="0" applyFont="1" applyFill="1" applyBorder="1" applyAlignment="1">
      <alignment vertical="center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3" applyNumberFormat="1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165" fontId="7" fillId="0" borderId="39" xfId="15" applyFont="1" applyFill="1" applyBorder="1" applyAlignment="1">
      <alignment horizontal="right" vertical="center"/>
    </xf>
    <xf numFmtId="165" fontId="7" fillId="0" borderId="39" xfId="4" applyNumberFormat="1" applyFont="1" applyFill="1" applyBorder="1" applyAlignment="1">
      <alignment horizontal="right" vertical="center"/>
    </xf>
    <xf numFmtId="0" fontId="4" fillId="2" borderId="6" xfId="1" applyNumberFormat="1" applyFont="1" applyFill="1" applyBorder="1" applyAlignment="1">
      <alignment horizontal="center" vertical="center"/>
    </xf>
    <xf numFmtId="0" fontId="4" fillId="2" borderId="41" xfId="1" applyNumberFormat="1" applyFont="1" applyFill="1" applyBorder="1" applyAlignment="1">
      <alignment horizontal="center" vertical="center"/>
    </xf>
    <xf numFmtId="0" fontId="4" fillId="2" borderId="42" xfId="1" applyNumberFormat="1" applyFont="1" applyFill="1" applyBorder="1" applyAlignment="1">
      <alignment horizontal="center" vertical="center"/>
    </xf>
    <xf numFmtId="0" fontId="4" fillId="2" borderId="5" xfId="1" applyNumberFormat="1" applyFont="1" applyFill="1" applyBorder="1" applyAlignment="1">
      <alignment horizontal="right" vertical="center"/>
    </xf>
    <xf numFmtId="165" fontId="4" fillId="2" borderId="5" xfId="15" applyFont="1" applyFill="1" applyBorder="1" applyAlignment="1">
      <alignment horizontal="right" vertical="center"/>
    </xf>
    <xf numFmtId="165" fontId="4" fillId="2" borderId="5" xfId="0" applyNumberFormat="1" applyFont="1" applyFill="1" applyBorder="1" applyAlignment="1">
      <alignment horizontal="right" vertical="center"/>
    </xf>
    <xf numFmtId="2" fontId="4" fillId="2" borderId="5" xfId="0" applyNumberFormat="1" applyFont="1" applyFill="1" applyBorder="1" applyAlignment="1">
      <alignment horizontal="right" vertical="center"/>
    </xf>
    <xf numFmtId="2" fontId="4" fillId="2" borderId="43" xfId="0" applyNumberFormat="1" applyFont="1" applyFill="1" applyBorder="1" applyAlignment="1">
      <alignment horizontal="right" vertical="center"/>
    </xf>
    <xf numFmtId="41" fontId="7" fillId="0" borderId="2" xfId="4" applyNumberFormat="1" applyFont="1" applyFill="1" applyBorder="1" applyAlignment="1">
      <alignment horizontal="right" vertical="center"/>
    </xf>
    <xf numFmtId="41" fontId="7" fillId="0" borderId="19" xfId="4" applyNumberFormat="1" applyFont="1" applyFill="1" applyBorder="1" applyAlignment="1">
      <alignment horizontal="right" vertical="center"/>
    </xf>
    <xf numFmtId="41" fontId="5" fillId="8" borderId="2" xfId="0" applyNumberFormat="1" applyFont="1" applyFill="1" applyBorder="1" applyAlignment="1">
      <alignment vertical="center"/>
    </xf>
    <xf numFmtId="41" fontId="5" fillId="8" borderId="19" xfId="0" applyNumberFormat="1" applyFont="1" applyFill="1" applyBorder="1" applyAlignment="1">
      <alignment vertical="center"/>
    </xf>
    <xf numFmtId="41" fontId="5" fillId="8" borderId="16" xfId="0" applyNumberFormat="1" applyFont="1" applyFill="1" applyBorder="1" applyAlignment="1">
      <alignment vertical="center"/>
    </xf>
    <xf numFmtId="41" fontId="5" fillId="8" borderId="37" xfId="0" applyNumberFormat="1" applyFont="1" applyFill="1" applyBorder="1" applyAlignment="1">
      <alignment vertical="center"/>
    </xf>
    <xf numFmtId="41" fontId="6" fillId="0" borderId="2" xfId="0" applyNumberFormat="1" applyFont="1" applyFill="1" applyBorder="1"/>
    <xf numFmtId="41" fontId="5" fillId="2" borderId="2" xfId="0" applyNumberFormat="1" applyFont="1" applyFill="1" applyBorder="1" applyAlignment="1">
      <alignment vertical="center"/>
    </xf>
    <xf numFmtId="41" fontId="5" fillId="2" borderId="19" xfId="0" applyNumberFormat="1" applyFont="1" applyFill="1" applyBorder="1" applyAlignment="1">
      <alignment vertical="center"/>
    </xf>
    <xf numFmtId="41" fontId="6" fillId="0" borderId="39" xfId="0" applyNumberFormat="1" applyFont="1" applyFill="1" applyBorder="1"/>
    <xf numFmtId="41" fontId="7" fillId="0" borderId="39" xfId="4" applyNumberFormat="1" applyFont="1" applyFill="1" applyBorder="1" applyAlignment="1">
      <alignment horizontal="right" vertical="center"/>
    </xf>
    <xf numFmtId="41" fontId="7" fillId="0" borderId="40" xfId="4" applyNumberFormat="1" applyFont="1" applyFill="1" applyBorder="1" applyAlignment="1">
      <alignment horizontal="right" vertical="center"/>
    </xf>
    <xf numFmtId="41" fontId="7" fillId="0" borderId="17" xfId="4" applyNumberFormat="1" applyFont="1" applyFill="1" applyBorder="1" applyAlignment="1">
      <alignment horizontal="right" vertical="center"/>
    </xf>
    <xf numFmtId="41" fontId="5" fillId="2" borderId="17" xfId="0" applyNumberFormat="1" applyFont="1" applyFill="1" applyBorder="1" applyAlignment="1">
      <alignment vertical="center"/>
    </xf>
    <xf numFmtId="0" fontId="5" fillId="4" borderId="27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4" borderId="28" xfId="0" applyFont="1" applyFill="1" applyBorder="1" applyAlignment="1">
      <alignment vertical="center"/>
    </xf>
    <xf numFmtId="165" fontId="5" fillId="9" borderId="1" xfId="4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left" vertical="center" wrapText="1"/>
    </xf>
    <xf numFmtId="41" fontId="7" fillId="0" borderId="7" xfId="4" applyNumberFormat="1" applyFont="1" applyFill="1" applyBorder="1" applyAlignment="1">
      <alignment horizontal="center" vertical="center"/>
    </xf>
    <xf numFmtId="41" fontId="5" fillId="4" borderId="2" xfId="0" applyNumberFormat="1" applyFont="1" applyFill="1" applyBorder="1" applyAlignment="1">
      <alignment vertical="center"/>
    </xf>
    <xf numFmtId="41" fontId="7" fillId="0" borderId="3" xfId="4" applyNumberFormat="1" applyFont="1" applyFill="1" applyBorder="1" applyAlignment="1">
      <alignment horizontal="center" vertical="center"/>
    </xf>
    <xf numFmtId="41" fontId="7" fillId="0" borderId="2" xfId="4" applyNumberFormat="1" applyFont="1" applyFill="1" applyBorder="1" applyAlignment="1">
      <alignment horizontal="center" vertical="center"/>
    </xf>
    <xf numFmtId="41" fontId="5" fillId="4" borderId="5" xfId="0" applyNumberFormat="1" applyFont="1" applyFill="1" applyBorder="1" applyAlignment="1">
      <alignment vertical="center"/>
    </xf>
    <xf numFmtId="41" fontId="4" fillId="2" borderId="2" xfId="0" applyNumberFormat="1" applyFont="1" applyFill="1" applyBorder="1" applyAlignment="1">
      <alignment horizontal="center" vertical="center"/>
    </xf>
    <xf numFmtId="165" fontId="7" fillId="0" borderId="18" xfId="0" applyNumberFormat="1" applyFont="1" applyFill="1" applyBorder="1" applyAlignment="1">
      <alignment horizontal="right" vertical="center"/>
    </xf>
    <xf numFmtId="165" fontId="7" fillId="0" borderId="19" xfId="4" applyNumberFormat="1" applyFont="1" applyFill="1" applyBorder="1" applyAlignment="1">
      <alignment horizontal="right" vertical="center"/>
    </xf>
    <xf numFmtId="0" fontId="5" fillId="4" borderId="33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44" xfId="0" applyFont="1" applyFill="1" applyBorder="1" applyAlignment="1">
      <alignment vertical="center"/>
    </xf>
    <xf numFmtId="0" fontId="5" fillId="4" borderId="45" xfId="0" applyFont="1" applyFill="1" applyBorder="1" applyAlignment="1">
      <alignment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165" fontId="7" fillId="0" borderId="38" xfId="0" applyNumberFormat="1" applyFont="1" applyFill="1" applyBorder="1" applyAlignment="1">
      <alignment horizontal="right" vertical="center"/>
    </xf>
    <xf numFmtId="165" fontId="7" fillId="0" borderId="39" xfId="0" applyNumberFormat="1" applyFont="1" applyFill="1" applyBorder="1" applyAlignment="1">
      <alignment horizontal="right" vertical="center"/>
    </xf>
    <xf numFmtId="165" fontId="7" fillId="0" borderId="40" xfId="4" applyNumberFormat="1" applyFont="1" applyFill="1" applyBorder="1" applyAlignment="1">
      <alignment horizontal="right" vertical="center"/>
    </xf>
    <xf numFmtId="0" fontId="4" fillId="2" borderId="4" xfId="1" applyNumberFormat="1" applyFont="1" applyFill="1" applyBorder="1" applyAlignment="1">
      <alignment horizontal="center" vertical="center"/>
    </xf>
    <xf numFmtId="0" fontId="4" fillId="2" borderId="5" xfId="1" applyNumberFormat="1" applyFont="1" applyFill="1" applyBorder="1" applyAlignment="1">
      <alignment horizontal="center" vertical="center"/>
    </xf>
    <xf numFmtId="0" fontId="4" fillId="2" borderId="46" xfId="1" applyNumberFormat="1" applyFont="1" applyFill="1" applyBorder="1" applyAlignment="1">
      <alignment horizontal="right" vertical="center"/>
    </xf>
    <xf numFmtId="165" fontId="4" fillId="2" borderId="4" xfId="0" applyNumberFormat="1" applyFont="1" applyFill="1" applyBorder="1" applyAlignment="1">
      <alignment horizontal="right" vertical="center"/>
    </xf>
    <xf numFmtId="165" fontId="4" fillId="2" borderId="43" xfId="0" applyNumberFormat="1" applyFont="1" applyFill="1" applyBorder="1" applyAlignment="1">
      <alignment horizontal="right" vertical="center"/>
    </xf>
    <xf numFmtId="41" fontId="7" fillId="0" borderId="11" xfId="4" applyNumberFormat="1" applyFont="1" applyFill="1" applyBorder="1" applyAlignment="1">
      <alignment horizontal="right" vertical="center"/>
    </xf>
    <xf numFmtId="41" fontId="7" fillId="0" borderId="39" xfId="4" applyNumberFormat="1" applyFont="1" applyFill="1" applyBorder="1" applyAlignment="1">
      <alignment horizontal="center" vertical="center"/>
    </xf>
    <xf numFmtId="41" fontId="4" fillId="2" borderId="42" xfId="0" applyNumberFormat="1" applyFont="1" applyFill="1" applyBorder="1" applyAlignment="1">
      <alignment horizontal="right" vertical="center"/>
    </xf>
    <xf numFmtId="41" fontId="4" fillId="2" borderId="5" xfId="0" applyNumberFormat="1" applyFont="1" applyFill="1" applyBorder="1" applyAlignment="1">
      <alignment horizontal="right" vertical="center"/>
    </xf>
    <xf numFmtId="41" fontId="4" fillId="2" borderId="43" xfId="0" applyNumberFormat="1" applyFont="1" applyFill="1" applyBorder="1" applyAlignment="1">
      <alignment horizontal="center" vertical="center"/>
    </xf>
    <xf numFmtId="165" fontId="5" fillId="9" borderId="25" xfId="4" applyNumberFormat="1" applyFont="1" applyFill="1" applyBorder="1" applyAlignment="1">
      <alignment horizontal="center" vertical="center" wrapText="1"/>
    </xf>
    <xf numFmtId="165" fontId="5" fillId="9" borderId="26" xfId="4" applyNumberFormat="1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/>
    </xf>
    <xf numFmtId="165" fontId="5" fillId="9" borderId="2" xfId="15" applyFont="1" applyFill="1" applyBorder="1" applyAlignment="1">
      <alignment horizontal="center" vertical="center" wrapText="1"/>
    </xf>
    <xf numFmtId="2" fontId="5" fillId="10" borderId="15" xfId="4" applyNumberFormat="1" applyFont="1" applyFill="1" applyBorder="1" applyAlignment="1">
      <alignment horizontal="center" vertical="center" wrapText="1"/>
    </xf>
    <xf numFmtId="2" fontId="5" fillId="10" borderId="16" xfId="4" applyNumberFormat="1" applyFont="1" applyFill="1" applyBorder="1" applyAlignment="1">
      <alignment horizontal="center" vertical="center" wrapText="1"/>
    </xf>
    <xf numFmtId="2" fontId="5" fillId="10" borderId="17" xfId="4" applyNumberFormat="1" applyFont="1" applyFill="1" applyBorder="1" applyAlignment="1">
      <alignment horizontal="center" vertical="center" wrapText="1"/>
    </xf>
    <xf numFmtId="2" fontId="5" fillId="10" borderId="2" xfId="4" applyNumberFormat="1" applyFont="1" applyFill="1" applyBorder="1" applyAlignment="1">
      <alignment horizontal="center" vertical="center" wrapText="1"/>
    </xf>
    <xf numFmtId="0" fontId="11" fillId="0" borderId="0" xfId="0" applyFont="1"/>
  </cellXfs>
  <cellStyles count="16">
    <cellStyle name="Hipervínculo" xfId="5" builtinId="8"/>
    <cellStyle name="Millares" xfId="1" builtinId="3"/>
    <cellStyle name="Millares 11" xfId="3" xr:uid="{00000000-0005-0000-0000-000002000000}"/>
    <cellStyle name="Millares 2" xfId="6" xr:uid="{00000000-0005-0000-0000-000003000000}"/>
    <cellStyle name="Millares 3" xfId="11" xr:uid="{00000000-0005-0000-0000-000004000000}"/>
    <cellStyle name="Moneda" xfId="15" builtinId="4"/>
    <cellStyle name="Moneda 2" xfId="8" xr:uid="{00000000-0005-0000-0000-000006000000}"/>
    <cellStyle name="Moneda 3" xfId="9" xr:uid="{00000000-0005-0000-0000-000007000000}"/>
    <cellStyle name="Moneda 4" xfId="14" xr:uid="{00000000-0005-0000-0000-000008000000}"/>
    <cellStyle name="Normal" xfId="0" builtinId="0"/>
    <cellStyle name="Normal 10" xfId="10" xr:uid="{00000000-0005-0000-0000-00000A000000}"/>
    <cellStyle name="Normal 11" xfId="4" xr:uid="{00000000-0005-0000-0000-00000B000000}"/>
    <cellStyle name="Normal 2 2 2 3 4" xfId="2" xr:uid="{00000000-0005-0000-0000-00000C000000}"/>
    <cellStyle name="Porcentaje 2" xfId="7" xr:uid="{00000000-0005-0000-0000-00000D000000}"/>
    <cellStyle name="Porcentual 2" xfId="13" xr:uid="{00000000-0005-0000-0000-00000E000000}"/>
    <cellStyle name="Texto explicativo 2" xfId="12" xr:uid="{00000000-0005-0000-0000-00000F000000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javascript:ImprimirProyecto(31359,2020,1,%22S%22)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U134"/>
  <sheetViews>
    <sheetView view="pageBreakPreview" zoomScale="70" zoomScaleNormal="80" zoomScaleSheetLayoutView="70" workbookViewId="0">
      <pane ySplit="5" topLeftCell="A126" activePane="bottomLeft" state="frozen"/>
      <selection activeCell="A3" sqref="A3:XFD3"/>
      <selection pane="bottomLeft" activeCell="G18" sqref="G18"/>
    </sheetView>
  </sheetViews>
  <sheetFormatPr baseColWidth="10" defaultColWidth="11.42578125" defaultRowHeight="15" x14ac:dyDescent="0.25"/>
  <cols>
    <col min="1" max="1" width="10" customWidth="1"/>
    <col min="2" max="2" width="12" bestFit="1" customWidth="1"/>
    <col min="3" max="3" width="64.7109375" style="141" customWidth="1"/>
    <col min="4" max="4" width="23.85546875" customWidth="1"/>
    <col min="5" max="5" width="25.42578125" bestFit="1" customWidth="1"/>
    <col min="6" max="6" width="25.85546875" customWidth="1"/>
    <col min="7" max="7" width="25.85546875" bestFit="1" customWidth="1"/>
    <col min="8" max="8" width="21.85546875" customWidth="1"/>
    <col min="9" max="11" width="18.85546875" customWidth="1"/>
  </cols>
  <sheetData>
    <row r="1" spans="1:11" s="1" customFormat="1" x14ac:dyDescent="0.2">
      <c r="A1" s="70" t="s">
        <v>0</v>
      </c>
      <c r="B1" s="70"/>
      <c r="C1" s="135"/>
      <c r="D1" s="43"/>
      <c r="E1" s="28"/>
      <c r="F1" s="27"/>
      <c r="G1" s="12"/>
      <c r="H1" s="12"/>
      <c r="I1" s="12"/>
      <c r="J1" s="12"/>
      <c r="K1" s="12"/>
    </row>
    <row r="2" spans="1:11" s="1" customFormat="1" x14ac:dyDescent="0.2">
      <c r="A2" s="87" t="s">
        <v>1</v>
      </c>
      <c r="B2" s="87"/>
      <c r="C2" s="87"/>
      <c r="D2" s="15"/>
      <c r="E2" s="28"/>
      <c r="F2" s="27"/>
      <c r="G2" s="12"/>
      <c r="H2" s="12"/>
      <c r="I2" s="12"/>
      <c r="J2" s="12"/>
      <c r="K2" s="12"/>
    </row>
    <row r="3" spans="1:11" s="1" customFormat="1" ht="15.75" customHeight="1" thickBot="1" x14ac:dyDescent="0.25">
      <c r="A3" s="87" t="s">
        <v>156</v>
      </c>
      <c r="B3" s="87"/>
      <c r="C3" s="87"/>
      <c r="D3" s="87"/>
      <c r="E3" s="4"/>
      <c r="F3" s="12"/>
      <c r="G3" s="12"/>
      <c r="H3" s="12"/>
      <c r="I3" s="12"/>
      <c r="J3" s="142" t="s">
        <v>279</v>
      </c>
      <c r="K3" s="12"/>
    </row>
    <row r="4" spans="1:11" s="1" customFormat="1" ht="16.5" customHeight="1" x14ac:dyDescent="0.2">
      <c r="A4" s="98" t="s">
        <v>2</v>
      </c>
      <c r="B4" s="99" t="s">
        <v>3</v>
      </c>
      <c r="C4" s="100" t="s">
        <v>4</v>
      </c>
      <c r="D4" s="116" t="s">
        <v>38</v>
      </c>
      <c r="E4" s="143" t="s">
        <v>278</v>
      </c>
      <c r="F4" s="144"/>
      <c r="G4" s="145"/>
      <c r="H4" s="149" t="s">
        <v>32</v>
      </c>
      <c r="I4" s="149"/>
      <c r="J4" s="149"/>
      <c r="K4" s="150"/>
    </row>
    <row r="5" spans="1:11" s="1" customFormat="1" ht="28.5" customHeight="1" thickBot="1" x14ac:dyDescent="0.25">
      <c r="A5" s="101"/>
      <c r="B5" s="102"/>
      <c r="C5" s="103"/>
      <c r="D5" s="117"/>
      <c r="E5" s="146" t="s">
        <v>29</v>
      </c>
      <c r="F5" s="147" t="s">
        <v>28</v>
      </c>
      <c r="G5" s="148" t="s">
        <v>34</v>
      </c>
      <c r="H5" s="151" t="s">
        <v>31</v>
      </c>
      <c r="I5" s="152" t="s">
        <v>29</v>
      </c>
      <c r="J5" s="152" t="s">
        <v>28</v>
      </c>
      <c r="K5" s="153" t="s">
        <v>34</v>
      </c>
    </row>
    <row r="6" spans="1:11" s="1" customFormat="1" x14ac:dyDescent="0.2">
      <c r="A6" s="104" t="s">
        <v>42</v>
      </c>
      <c r="B6" s="97"/>
      <c r="C6" s="136"/>
      <c r="D6" s="118"/>
      <c r="E6" s="104"/>
      <c r="F6" s="97"/>
      <c r="G6" s="105"/>
      <c r="H6" s="124"/>
      <c r="I6" s="97"/>
      <c r="J6" s="97"/>
      <c r="K6" s="105"/>
    </row>
    <row r="7" spans="1:11" s="2" customFormat="1" ht="42.75" x14ac:dyDescent="0.2">
      <c r="A7" s="106">
        <v>1</v>
      </c>
      <c r="B7" s="10">
        <v>190098</v>
      </c>
      <c r="C7" s="138" t="s">
        <v>169</v>
      </c>
      <c r="D7" s="71" t="s">
        <v>40</v>
      </c>
      <c r="E7" s="128">
        <v>0</v>
      </c>
      <c r="F7" s="20">
        <v>48308364</v>
      </c>
      <c r="G7" s="72">
        <v>42922197.719999999</v>
      </c>
      <c r="H7" s="191">
        <v>817.52</v>
      </c>
      <c r="I7" s="179">
        <v>8</v>
      </c>
      <c r="J7" s="179">
        <v>61.43</v>
      </c>
      <c r="K7" s="180">
        <v>42.02</v>
      </c>
    </row>
    <row r="8" spans="1:11" s="2" customFormat="1" ht="28.5" x14ac:dyDescent="0.2">
      <c r="A8" s="106">
        <f t="shared" ref="A8:A15" si="0">A7+1</f>
        <v>2</v>
      </c>
      <c r="B8" s="10">
        <v>190120</v>
      </c>
      <c r="C8" s="138" t="s">
        <v>170</v>
      </c>
      <c r="D8" s="71" t="s">
        <v>40</v>
      </c>
      <c r="E8" s="128">
        <v>0</v>
      </c>
      <c r="F8" s="20">
        <v>2770179</v>
      </c>
      <c r="G8" s="72">
        <v>2720178.12</v>
      </c>
      <c r="H8" s="191">
        <v>28</v>
      </c>
      <c r="I8" s="179">
        <v>20</v>
      </c>
      <c r="J8" s="179">
        <v>0.65</v>
      </c>
      <c r="K8" s="180">
        <v>0.65</v>
      </c>
    </row>
    <row r="9" spans="1:11" s="2" customFormat="1" ht="42.75" x14ac:dyDescent="0.2">
      <c r="A9" s="106">
        <f t="shared" si="0"/>
        <v>3</v>
      </c>
      <c r="B9" s="73">
        <v>209134</v>
      </c>
      <c r="C9" s="138" t="s">
        <v>47</v>
      </c>
      <c r="D9" s="71" t="s">
        <v>40</v>
      </c>
      <c r="E9" s="74">
        <v>29025000</v>
      </c>
      <c r="F9" s="24">
        <v>16261979</v>
      </c>
      <c r="G9" s="72">
        <v>16219998.529999999</v>
      </c>
      <c r="H9" s="191">
        <v>150</v>
      </c>
      <c r="I9" s="179">
        <v>40</v>
      </c>
      <c r="J9" s="179">
        <v>64.290000000000006</v>
      </c>
      <c r="K9" s="180">
        <v>51.599999999999994</v>
      </c>
    </row>
    <row r="10" spans="1:11" s="2" customFormat="1" ht="28.5" x14ac:dyDescent="0.2">
      <c r="A10" s="106">
        <f t="shared" si="0"/>
        <v>4</v>
      </c>
      <c r="B10" s="10">
        <v>209196</v>
      </c>
      <c r="C10" s="138" t="s">
        <v>48</v>
      </c>
      <c r="D10" s="71" t="s">
        <v>40</v>
      </c>
      <c r="E10" s="74">
        <v>25000000</v>
      </c>
      <c r="F10" s="24">
        <v>0</v>
      </c>
      <c r="G10" s="72">
        <v>0</v>
      </c>
      <c r="H10" s="191">
        <v>1500</v>
      </c>
      <c r="I10" s="179">
        <v>300</v>
      </c>
      <c r="J10" s="179">
        <v>0</v>
      </c>
      <c r="K10" s="180">
        <v>0</v>
      </c>
    </row>
    <row r="11" spans="1:11" s="2" customFormat="1" ht="28.5" x14ac:dyDescent="0.2">
      <c r="A11" s="106">
        <f t="shared" si="0"/>
        <v>5</v>
      </c>
      <c r="B11" s="11">
        <v>210328</v>
      </c>
      <c r="C11" s="138" t="s">
        <v>10</v>
      </c>
      <c r="D11" s="71" t="s">
        <v>40</v>
      </c>
      <c r="E11" s="74">
        <v>15000000</v>
      </c>
      <c r="F11" s="24">
        <v>587039</v>
      </c>
      <c r="G11" s="72">
        <v>238048.2</v>
      </c>
      <c r="H11" s="191">
        <v>99.62</v>
      </c>
      <c r="I11" s="179">
        <v>0</v>
      </c>
      <c r="J11" s="179">
        <v>5.22</v>
      </c>
      <c r="K11" s="180">
        <v>0</v>
      </c>
    </row>
    <row r="12" spans="1:11" s="2" customFormat="1" ht="57" x14ac:dyDescent="0.2">
      <c r="A12" s="106">
        <f t="shared" si="0"/>
        <v>6</v>
      </c>
      <c r="B12" s="11">
        <v>214031</v>
      </c>
      <c r="C12" s="138" t="s">
        <v>248</v>
      </c>
      <c r="D12" s="71" t="s">
        <v>40</v>
      </c>
      <c r="E12" s="74">
        <v>0</v>
      </c>
      <c r="F12" s="24">
        <v>2623040</v>
      </c>
      <c r="G12" s="72">
        <v>1330746.18</v>
      </c>
      <c r="H12" s="191">
        <v>240</v>
      </c>
      <c r="I12" s="179">
        <v>100</v>
      </c>
      <c r="J12" s="179">
        <v>43.6</v>
      </c>
      <c r="K12" s="180">
        <v>15.37</v>
      </c>
    </row>
    <row r="13" spans="1:11" s="2" customFormat="1" ht="57" x14ac:dyDescent="0.2">
      <c r="A13" s="106">
        <f t="shared" si="0"/>
        <v>7</v>
      </c>
      <c r="B13" s="11">
        <v>229662</v>
      </c>
      <c r="C13" s="138" t="s">
        <v>247</v>
      </c>
      <c r="D13" s="71" t="s">
        <v>39</v>
      </c>
      <c r="E13" s="74">
        <v>0</v>
      </c>
      <c r="F13" s="24">
        <v>104711273</v>
      </c>
      <c r="G13" s="72">
        <v>104330831.28</v>
      </c>
      <c r="H13" s="191">
        <v>28</v>
      </c>
      <c r="I13" s="179">
        <v>7.76</v>
      </c>
      <c r="J13" s="179">
        <v>11.77</v>
      </c>
      <c r="K13" s="180">
        <v>11.379999999999999</v>
      </c>
    </row>
    <row r="14" spans="1:11" s="2" customFormat="1" ht="28.5" x14ac:dyDescent="0.2">
      <c r="A14" s="106">
        <f t="shared" si="0"/>
        <v>8</v>
      </c>
      <c r="B14" s="10">
        <v>24234</v>
      </c>
      <c r="C14" s="138" t="s">
        <v>49</v>
      </c>
      <c r="D14" s="71" t="s">
        <v>39</v>
      </c>
      <c r="E14" s="74">
        <v>234124776</v>
      </c>
      <c r="F14" s="24">
        <v>157650635</v>
      </c>
      <c r="G14" s="72">
        <v>150320315.09</v>
      </c>
      <c r="H14" s="191">
        <v>27.45</v>
      </c>
      <c r="I14" s="179">
        <v>1</v>
      </c>
      <c r="J14" s="179">
        <v>6.07</v>
      </c>
      <c r="K14" s="180">
        <v>7.5100000000000007</v>
      </c>
    </row>
    <row r="15" spans="1:11" s="2" customFormat="1" ht="61.5" customHeight="1" x14ac:dyDescent="0.2">
      <c r="A15" s="106">
        <f t="shared" si="0"/>
        <v>9</v>
      </c>
      <c r="B15" s="10">
        <v>60132</v>
      </c>
      <c r="C15" s="138" t="s">
        <v>51</v>
      </c>
      <c r="D15" s="71" t="s">
        <v>39</v>
      </c>
      <c r="E15" s="74">
        <v>92216000</v>
      </c>
      <c r="F15" s="24">
        <v>3425349</v>
      </c>
      <c r="G15" s="72">
        <v>3409101.95</v>
      </c>
      <c r="H15" s="191">
        <v>3</v>
      </c>
      <c r="I15" s="179">
        <v>3</v>
      </c>
      <c r="J15" s="179">
        <v>0.69</v>
      </c>
      <c r="K15" s="180">
        <v>1.8</v>
      </c>
    </row>
    <row r="16" spans="1:11" s="2" customFormat="1" ht="17.25" customHeight="1" x14ac:dyDescent="0.2">
      <c r="A16" s="107" t="s">
        <v>214</v>
      </c>
      <c r="B16" s="96"/>
      <c r="C16" s="139"/>
      <c r="D16" s="120"/>
      <c r="E16" s="107"/>
      <c r="F16" s="96"/>
      <c r="G16" s="108"/>
      <c r="H16" s="192"/>
      <c r="I16" s="186"/>
      <c r="J16" s="186"/>
      <c r="K16" s="187"/>
    </row>
    <row r="17" spans="1:11" s="2" customFormat="1" ht="57" x14ac:dyDescent="0.2">
      <c r="A17" s="106">
        <v>10</v>
      </c>
      <c r="B17" s="8">
        <v>207590</v>
      </c>
      <c r="C17" s="137" t="s">
        <v>52</v>
      </c>
      <c r="D17" s="119" t="s">
        <v>39</v>
      </c>
      <c r="E17" s="74">
        <v>23281973</v>
      </c>
      <c r="F17" s="24">
        <v>42</v>
      </c>
      <c r="G17" s="127">
        <v>0</v>
      </c>
      <c r="H17" s="191">
        <v>35</v>
      </c>
      <c r="I17" s="179">
        <v>0</v>
      </c>
      <c r="J17" s="179">
        <v>0.01</v>
      </c>
      <c r="K17" s="180">
        <v>0</v>
      </c>
    </row>
    <row r="18" spans="1:11" s="2" customFormat="1" ht="57" x14ac:dyDescent="0.2">
      <c r="A18" s="106">
        <f t="shared" ref="A18:A48" si="1">A17+1</f>
        <v>11</v>
      </c>
      <c r="B18" s="8">
        <v>207591</v>
      </c>
      <c r="C18" s="137" t="s">
        <v>265</v>
      </c>
      <c r="D18" s="119" t="s">
        <v>39</v>
      </c>
      <c r="E18" s="74">
        <v>0</v>
      </c>
      <c r="F18" s="24">
        <v>200000</v>
      </c>
      <c r="G18" s="127">
        <v>0</v>
      </c>
      <c r="H18" s="191">
        <v>12.6</v>
      </c>
      <c r="I18" s="179">
        <v>0</v>
      </c>
      <c r="J18" s="179">
        <v>0.1</v>
      </c>
      <c r="K18" s="180">
        <v>0</v>
      </c>
    </row>
    <row r="19" spans="1:11" s="2" customFormat="1" ht="42.75" x14ac:dyDescent="0.2">
      <c r="A19" s="106">
        <v>12</v>
      </c>
      <c r="B19" s="10">
        <v>208415</v>
      </c>
      <c r="C19" s="137" t="s">
        <v>53</v>
      </c>
      <c r="D19" s="119" t="s">
        <v>39</v>
      </c>
      <c r="E19" s="74">
        <v>48600000</v>
      </c>
      <c r="F19" s="24">
        <v>6481001</v>
      </c>
      <c r="G19" s="127">
        <v>5190075.45</v>
      </c>
      <c r="H19" s="191">
        <v>19</v>
      </c>
      <c r="I19" s="179">
        <v>0</v>
      </c>
      <c r="J19" s="179">
        <v>2.4</v>
      </c>
      <c r="K19" s="180">
        <v>2.0499999999999998</v>
      </c>
    </row>
    <row r="20" spans="1:11" s="2" customFormat="1" ht="28.5" x14ac:dyDescent="0.2">
      <c r="A20" s="106">
        <f t="shared" si="1"/>
        <v>13</v>
      </c>
      <c r="B20" s="10">
        <v>208647</v>
      </c>
      <c r="C20" s="137" t="s">
        <v>7</v>
      </c>
      <c r="D20" s="119" t="s">
        <v>39</v>
      </c>
      <c r="E20" s="74">
        <v>322223</v>
      </c>
      <c r="F20" s="24">
        <v>22059</v>
      </c>
      <c r="G20" s="127">
        <v>0</v>
      </c>
      <c r="H20" s="191">
        <v>19</v>
      </c>
      <c r="I20" s="179">
        <v>1</v>
      </c>
      <c r="J20" s="179">
        <v>0.01</v>
      </c>
      <c r="K20" s="180">
        <v>0</v>
      </c>
    </row>
    <row r="21" spans="1:11" s="2" customFormat="1" ht="42.75" x14ac:dyDescent="0.2">
      <c r="A21" s="106">
        <v>14</v>
      </c>
      <c r="B21" s="18">
        <v>209020</v>
      </c>
      <c r="C21" s="137" t="s">
        <v>54</v>
      </c>
      <c r="D21" s="119" t="s">
        <v>39</v>
      </c>
      <c r="E21" s="74">
        <v>1013563</v>
      </c>
      <c r="F21" s="24">
        <v>12938970</v>
      </c>
      <c r="G21" s="127">
        <v>12938965.91</v>
      </c>
      <c r="H21" s="191">
        <v>24.91</v>
      </c>
      <c r="I21" s="179">
        <v>0</v>
      </c>
      <c r="J21" s="179">
        <v>4.33</v>
      </c>
      <c r="K21" s="180">
        <v>2.15</v>
      </c>
    </row>
    <row r="22" spans="1:11" s="2" customFormat="1" ht="28.5" x14ac:dyDescent="0.2">
      <c r="A22" s="106">
        <f t="shared" si="1"/>
        <v>15</v>
      </c>
      <c r="B22" s="10">
        <v>209024</v>
      </c>
      <c r="C22" s="137" t="s">
        <v>55</v>
      </c>
      <c r="D22" s="119" t="s">
        <v>39</v>
      </c>
      <c r="E22" s="74">
        <v>26000000</v>
      </c>
      <c r="F22" s="24">
        <v>155100</v>
      </c>
      <c r="G22" s="127">
        <v>155099.74</v>
      </c>
      <c r="H22" s="191">
        <v>17</v>
      </c>
      <c r="I22" s="179">
        <v>4</v>
      </c>
      <c r="J22" s="179">
        <v>0.05</v>
      </c>
      <c r="K22" s="180">
        <v>0</v>
      </c>
    </row>
    <row r="23" spans="1:11" s="2" customFormat="1" ht="28.5" x14ac:dyDescent="0.2">
      <c r="A23" s="106">
        <f t="shared" si="1"/>
        <v>16</v>
      </c>
      <c r="B23" s="10">
        <v>209043</v>
      </c>
      <c r="C23" s="137" t="s">
        <v>275</v>
      </c>
      <c r="D23" s="119" t="s">
        <v>39</v>
      </c>
      <c r="E23" s="74">
        <v>0</v>
      </c>
      <c r="F23" s="24">
        <v>24135095</v>
      </c>
      <c r="G23" s="127">
        <v>21612936.359999999</v>
      </c>
      <c r="H23" s="191">
        <v>21</v>
      </c>
      <c r="I23" s="179">
        <v>4.05</v>
      </c>
      <c r="J23" s="179">
        <v>10.69</v>
      </c>
      <c r="K23" s="180">
        <v>6.05</v>
      </c>
    </row>
    <row r="24" spans="1:11" s="2" customFormat="1" ht="42.75" x14ac:dyDescent="0.2">
      <c r="A24" s="106">
        <f t="shared" si="1"/>
        <v>17</v>
      </c>
      <c r="B24" s="8">
        <v>209047</v>
      </c>
      <c r="C24" s="137" t="s">
        <v>56</v>
      </c>
      <c r="D24" s="119" t="s">
        <v>39</v>
      </c>
      <c r="E24" s="129">
        <v>16813563</v>
      </c>
      <c r="F24" s="25">
        <v>24511838</v>
      </c>
      <c r="G24" s="127">
        <v>23687985.559999999</v>
      </c>
      <c r="H24" s="191">
        <v>14</v>
      </c>
      <c r="I24" s="179">
        <v>3</v>
      </c>
      <c r="J24" s="179">
        <v>8.7100000000000009</v>
      </c>
      <c r="K24" s="180">
        <v>5.98</v>
      </c>
    </row>
    <row r="25" spans="1:11" s="2" customFormat="1" ht="42.75" x14ac:dyDescent="0.2">
      <c r="A25" s="106">
        <f t="shared" si="1"/>
        <v>18</v>
      </c>
      <c r="B25" s="8">
        <v>209051</v>
      </c>
      <c r="C25" s="137" t="s">
        <v>57</v>
      </c>
      <c r="D25" s="119" t="s">
        <v>39</v>
      </c>
      <c r="E25" s="74">
        <v>54304761</v>
      </c>
      <c r="F25" s="24">
        <v>5113414</v>
      </c>
      <c r="G25" s="127">
        <v>4952713.6399999997</v>
      </c>
      <c r="H25" s="191">
        <v>36</v>
      </c>
      <c r="I25" s="179">
        <v>0</v>
      </c>
      <c r="J25" s="179">
        <v>1.1399999999999999</v>
      </c>
      <c r="K25" s="180">
        <v>0</v>
      </c>
    </row>
    <row r="26" spans="1:11" s="2" customFormat="1" ht="42.75" x14ac:dyDescent="0.2">
      <c r="A26" s="106">
        <v>19</v>
      </c>
      <c r="B26" s="18">
        <v>209677</v>
      </c>
      <c r="C26" s="137" t="s">
        <v>58</v>
      </c>
      <c r="D26" s="119" t="s">
        <v>39</v>
      </c>
      <c r="E26" s="74">
        <v>23191912</v>
      </c>
      <c r="F26" s="24">
        <v>74220358</v>
      </c>
      <c r="G26" s="127">
        <v>73682329.340000004</v>
      </c>
      <c r="H26" s="191">
        <v>19.899999999999999</v>
      </c>
      <c r="I26" s="179">
        <v>12</v>
      </c>
      <c r="J26" s="179">
        <v>23.01</v>
      </c>
      <c r="K26" s="180">
        <v>18.68</v>
      </c>
    </row>
    <row r="27" spans="1:11" s="2" customFormat="1" ht="57" x14ac:dyDescent="0.2">
      <c r="A27" s="106">
        <v>20</v>
      </c>
      <c r="B27" s="11">
        <v>209708</v>
      </c>
      <c r="C27" s="137" t="s">
        <v>59</v>
      </c>
      <c r="D27" s="119" t="s">
        <v>39</v>
      </c>
      <c r="E27" s="74">
        <v>11598537</v>
      </c>
      <c r="F27" s="24">
        <v>5134726</v>
      </c>
      <c r="G27" s="127">
        <v>0</v>
      </c>
      <c r="H27" s="191">
        <v>32</v>
      </c>
      <c r="I27" s="179">
        <v>0</v>
      </c>
      <c r="J27" s="179">
        <v>1.53</v>
      </c>
      <c r="K27" s="180">
        <v>0</v>
      </c>
    </row>
    <row r="28" spans="1:11" s="2" customFormat="1" ht="42.75" x14ac:dyDescent="0.2">
      <c r="A28" s="106">
        <f t="shared" si="1"/>
        <v>21</v>
      </c>
      <c r="B28" s="11">
        <v>209837</v>
      </c>
      <c r="C28" s="137" t="s">
        <v>60</v>
      </c>
      <c r="D28" s="119" t="s">
        <v>39</v>
      </c>
      <c r="E28" s="74">
        <v>500000</v>
      </c>
      <c r="F28" s="24">
        <v>10628509</v>
      </c>
      <c r="G28" s="127">
        <v>10484126.5</v>
      </c>
      <c r="H28" s="191">
        <v>23</v>
      </c>
      <c r="I28" s="179">
        <v>3</v>
      </c>
      <c r="J28" s="179">
        <v>3.6</v>
      </c>
      <c r="K28" s="180">
        <v>4.76</v>
      </c>
    </row>
    <row r="29" spans="1:11" s="2" customFormat="1" ht="42.75" x14ac:dyDescent="0.2">
      <c r="A29" s="106">
        <f t="shared" si="1"/>
        <v>22</v>
      </c>
      <c r="B29" s="10">
        <v>210559</v>
      </c>
      <c r="C29" s="137" t="s">
        <v>61</v>
      </c>
      <c r="D29" s="119" t="s">
        <v>50</v>
      </c>
      <c r="E29" s="74">
        <v>500000</v>
      </c>
      <c r="F29" s="24">
        <v>130032</v>
      </c>
      <c r="G29" s="127">
        <v>130032</v>
      </c>
      <c r="H29" s="191">
        <v>4.5</v>
      </c>
      <c r="I29" s="179">
        <v>0.05</v>
      </c>
      <c r="J29" s="179">
        <v>0.01</v>
      </c>
      <c r="K29" s="180">
        <v>0</v>
      </c>
    </row>
    <row r="30" spans="1:11" s="2" customFormat="1" ht="42.75" x14ac:dyDescent="0.2">
      <c r="A30" s="106">
        <v>23</v>
      </c>
      <c r="B30" s="73">
        <v>227758</v>
      </c>
      <c r="C30" s="138" t="s">
        <v>246</v>
      </c>
      <c r="D30" s="119" t="s">
        <v>39</v>
      </c>
      <c r="E30" s="74">
        <v>0</v>
      </c>
      <c r="F30" s="24">
        <v>16310985</v>
      </c>
      <c r="G30" s="72">
        <v>16310984.779999999</v>
      </c>
      <c r="H30" s="191">
        <v>27</v>
      </c>
      <c r="I30" s="179">
        <v>0.14000000000000001</v>
      </c>
      <c r="J30" s="179">
        <v>6.14</v>
      </c>
      <c r="K30" s="180">
        <v>0</v>
      </c>
    </row>
    <row r="31" spans="1:11" s="2" customFormat="1" ht="42.75" x14ac:dyDescent="0.2">
      <c r="A31" s="106">
        <f t="shared" si="1"/>
        <v>24</v>
      </c>
      <c r="B31" s="73">
        <v>228160</v>
      </c>
      <c r="C31" s="138" t="s">
        <v>245</v>
      </c>
      <c r="D31" s="119" t="s">
        <v>39</v>
      </c>
      <c r="E31" s="74">
        <v>0</v>
      </c>
      <c r="F31" s="24">
        <v>10015872</v>
      </c>
      <c r="G31" s="72">
        <v>9733357.1500000004</v>
      </c>
      <c r="H31" s="191">
        <v>15</v>
      </c>
      <c r="I31" s="179">
        <v>3.08</v>
      </c>
      <c r="J31" s="179">
        <v>3.31</v>
      </c>
      <c r="K31" s="180">
        <v>0</v>
      </c>
    </row>
    <row r="32" spans="1:11" s="2" customFormat="1" ht="42.75" x14ac:dyDescent="0.2">
      <c r="A32" s="106">
        <f t="shared" si="1"/>
        <v>25</v>
      </c>
      <c r="B32" s="73">
        <v>228195</v>
      </c>
      <c r="C32" s="138" t="s">
        <v>244</v>
      </c>
      <c r="D32" s="71" t="s">
        <v>39</v>
      </c>
      <c r="E32" s="74">
        <v>0</v>
      </c>
      <c r="F32" s="24">
        <v>9620011</v>
      </c>
      <c r="G32" s="72">
        <v>5482727.1500000004</v>
      </c>
      <c r="H32" s="191">
        <v>11</v>
      </c>
      <c r="I32" s="179">
        <v>2.7</v>
      </c>
      <c r="J32" s="179">
        <v>1.92</v>
      </c>
      <c r="K32" s="180">
        <v>0</v>
      </c>
    </row>
    <row r="33" spans="1:11" s="2" customFormat="1" ht="57" x14ac:dyDescent="0.2">
      <c r="A33" s="106">
        <f t="shared" si="1"/>
        <v>26</v>
      </c>
      <c r="B33" s="73">
        <v>228197</v>
      </c>
      <c r="C33" s="138" t="s">
        <v>243</v>
      </c>
      <c r="D33" s="71" t="s">
        <v>39</v>
      </c>
      <c r="E33" s="74">
        <v>0</v>
      </c>
      <c r="F33" s="24">
        <v>1074501</v>
      </c>
      <c r="G33" s="72">
        <v>1016648.54</v>
      </c>
      <c r="H33" s="191">
        <v>5.3</v>
      </c>
      <c r="I33" s="179">
        <v>2.0299999999999998</v>
      </c>
      <c r="J33" s="179">
        <v>0.15</v>
      </c>
      <c r="K33" s="180">
        <v>0.06</v>
      </c>
    </row>
    <row r="34" spans="1:11" s="2" customFormat="1" ht="57" x14ac:dyDescent="0.2">
      <c r="A34" s="106">
        <f t="shared" si="1"/>
        <v>27</v>
      </c>
      <c r="B34" s="73">
        <v>228198</v>
      </c>
      <c r="C34" s="138" t="s">
        <v>242</v>
      </c>
      <c r="D34" s="71" t="s">
        <v>39</v>
      </c>
      <c r="E34" s="74">
        <v>0</v>
      </c>
      <c r="F34" s="24">
        <v>19526168</v>
      </c>
      <c r="G34" s="72">
        <v>18953673</v>
      </c>
      <c r="H34" s="191">
        <v>29</v>
      </c>
      <c r="I34" s="179">
        <v>0.14000000000000001</v>
      </c>
      <c r="J34" s="179">
        <v>6.85</v>
      </c>
      <c r="K34" s="180">
        <v>6.45</v>
      </c>
    </row>
    <row r="35" spans="1:11" s="2" customFormat="1" ht="42.75" x14ac:dyDescent="0.2">
      <c r="A35" s="106">
        <f t="shared" si="1"/>
        <v>28</v>
      </c>
      <c r="B35" s="73">
        <v>228201</v>
      </c>
      <c r="C35" s="138" t="s">
        <v>201</v>
      </c>
      <c r="D35" s="71" t="s">
        <v>39</v>
      </c>
      <c r="E35" s="74">
        <v>0</v>
      </c>
      <c r="F35" s="24">
        <v>300000</v>
      </c>
      <c r="G35" s="72">
        <v>299997.5</v>
      </c>
      <c r="H35" s="191">
        <v>15.7</v>
      </c>
      <c r="I35" s="179">
        <v>0.54</v>
      </c>
      <c r="J35" s="179">
        <v>0.09</v>
      </c>
      <c r="K35" s="180">
        <v>0</v>
      </c>
    </row>
    <row r="36" spans="1:11" s="2" customFormat="1" ht="57" x14ac:dyDescent="0.2">
      <c r="A36" s="106">
        <f t="shared" si="1"/>
        <v>29</v>
      </c>
      <c r="B36" s="73">
        <v>228203</v>
      </c>
      <c r="C36" s="138" t="s">
        <v>211</v>
      </c>
      <c r="D36" s="71" t="s">
        <v>39</v>
      </c>
      <c r="E36" s="74">
        <v>0</v>
      </c>
      <c r="F36" s="24">
        <v>12261842</v>
      </c>
      <c r="G36" s="72">
        <v>12261841.15</v>
      </c>
      <c r="H36" s="191">
        <v>32.880000000000003</v>
      </c>
      <c r="I36" s="179">
        <v>0</v>
      </c>
      <c r="J36" s="179">
        <v>3.8</v>
      </c>
      <c r="K36" s="180">
        <v>6.61</v>
      </c>
    </row>
    <row r="37" spans="1:11" s="2" customFormat="1" ht="42.75" x14ac:dyDescent="0.2">
      <c r="A37" s="106">
        <f t="shared" si="1"/>
        <v>30</v>
      </c>
      <c r="B37" s="73">
        <v>228252</v>
      </c>
      <c r="C37" s="138" t="s">
        <v>241</v>
      </c>
      <c r="D37" s="71" t="s">
        <v>39</v>
      </c>
      <c r="E37" s="74">
        <v>0</v>
      </c>
      <c r="F37" s="24">
        <v>3557719</v>
      </c>
      <c r="G37" s="72">
        <v>3557718.43</v>
      </c>
      <c r="H37" s="191">
        <v>20</v>
      </c>
      <c r="I37" s="179">
        <v>4.05</v>
      </c>
      <c r="J37" s="179">
        <v>1.0900000000000001</v>
      </c>
      <c r="K37" s="180">
        <v>0</v>
      </c>
    </row>
    <row r="38" spans="1:11" s="2" customFormat="1" ht="57" x14ac:dyDescent="0.2">
      <c r="A38" s="106">
        <f t="shared" si="1"/>
        <v>31</v>
      </c>
      <c r="B38" s="73">
        <v>228343</v>
      </c>
      <c r="C38" s="138" t="s">
        <v>202</v>
      </c>
      <c r="D38" s="71" t="s">
        <v>39</v>
      </c>
      <c r="E38" s="74">
        <v>0</v>
      </c>
      <c r="F38" s="24">
        <v>458906</v>
      </c>
      <c r="G38" s="72">
        <v>458905.01</v>
      </c>
      <c r="H38" s="191">
        <v>21</v>
      </c>
      <c r="I38" s="179">
        <v>2.7</v>
      </c>
      <c r="J38" s="179">
        <v>0.14000000000000001</v>
      </c>
      <c r="K38" s="180">
        <v>0</v>
      </c>
    </row>
    <row r="39" spans="1:11" s="2" customFormat="1" ht="42.75" x14ac:dyDescent="0.2">
      <c r="A39" s="106">
        <f t="shared" si="1"/>
        <v>32</v>
      </c>
      <c r="B39" s="73">
        <v>229052</v>
      </c>
      <c r="C39" s="138" t="s">
        <v>240</v>
      </c>
      <c r="D39" s="71" t="s">
        <v>39</v>
      </c>
      <c r="E39" s="74">
        <v>0</v>
      </c>
      <c r="F39" s="24">
        <v>11676346</v>
      </c>
      <c r="G39" s="72">
        <v>11676346</v>
      </c>
      <c r="H39" s="191">
        <v>13.5</v>
      </c>
      <c r="I39" s="179">
        <v>1.35</v>
      </c>
      <c r="J39" s="179">
        <v>1.83</v>
      </c>
      <c r="K39" s="180">
        <v>0</v>
      </c>
    </row>
    <row r="40" spans="1:11" s="2" customFormat="1" ht="57" x14ac:dyDescent="0.2">
      <c r="A40" s="106">
        <f t="shared" si="1"/>
        <v>33</v>
      </c>
      <c r="B40" s="73">
        <v>240204</v>
      </c>
      <c r="C40" s="138" t="s">
        <v>220</v>
      </c>
      <c r="D40" s="71" t="s">
        <v>39</v>
      </c>
      <c r="E40" s="74">
        <v>0</v>
      </c>
      <c r="F40" s="24">
        <v>1295341</v>
      </c>
      <c r="G40" s="72">
        <v>586103.93000000005</v>
      </c>
      <c r="H40" s="191">
        <v>27.35</v>
      </c>
      <c r="I40" s="179">
        <v>0</v>
      </c>
      <c r="J40" s="179">
        <v>0.4</v>
      </c>
      <c r="K40" s="180">
        <v>0</v>
      </c>
    </row>
    <row r="41" spans="1:11" s="2" customFormat="1" ht="57" x14ac:dyDescent="0.2">
      <c r="A41" s="106">
        <f t="shared" si="1"/>
        <v>34</v>
      </c>
      <c r="B41" s="73">
        <v>240205</v>
      </c>
      <c r="C41" s="138" t="s">
        <v>221</v>
      </c>
      <c r="D41" s="71" t="s">
        <v>39</v>
      </c>
      <c r="E41" s="74">
        <v>0</v>
      </c>
      <c r="F41" s="24">
        <v>430815</v>
      </c>
      <c r="G41" s="72">
        <v>430814.64</v>
      </c>
      <c r="H41" s="191">
        <v>20.149999999999999</v>
      </c>
      <c r="I41" s="179">
        <v>0</v>
      </c>
      <c r="J41" s="179">
        <v>0.12</v>
      </c>
      <c r="K41" s="180">
        <v>0</v>
      </c>
    </row>
    <row r="42" spans="1:11" s="2" customFormat="1" ht="42.75" x14ac:dyDescent="0.2">
      <c r="A42" s="106">
        <f t="shared" si="1"/>
        <v>35</v>
      </c>
      <c r="B42" s="73">
        <v>245049</v>
      </c>
      <c r="C42" s="138" t="s">
        <v>171</v>
      </c>
      <c r="D42" s="71" t="s">
        <v>39</v>
      </c>
      <c r="E42" s="74">
        <v>0</v>
      </c>
      <c r="F42" s="24">
        <v>39781373</v>
      </c>
      <c r="G42" s="72">
        <v>38212437.350000001</v>
      </c>
      <c r="H42" s="191">
        <v>13.65</v>
      </c>
      <c r="I42" s="179">
        <v>12.16</v>
      </c>
      <c r="J42" s="179">
        <v>7.36</v>
      </c>
      <c r="K42" s="180">
        <v>7.36</v>
      </c>
    </row>
    <row r="43" spans="1:11" s="2" customFormat="1" ht="42.75" x14ac:dyDescent="0.2">
      <c r="A43" s="106">
        <f t="shared" si="1"/>
        <v>36</v>
      </c>
      <c r="B43" s="73">
        <v>245545</v>
      </c>
      <c r="C43" s="138" t="s">
        <v>183</v>
      </c>
      <c r="D43" s="71" t="s">
        <v>39</v>
      </c>
      <c r="E43" s="74">
        <v>0</v>
      </c>
      <c r="F43" s="24">
        <v>64482901</v>
      </c>
      <c r="G43" s="72">
        <v>64481787.700000003</v>
      </c>
      <c r="H43" s="191">
        <v>27.4</v>
      </c>
      <c r="I43" s="179">
        <v>6.76</v>
      </c>
      <c r="J43" s="179">
        <v>18.57</v>
      </c>
      <c r="K43" s="180">
        <v>10</v>
      </c>
    </row>
    <row r="44" spans="1:11" s="2" customFormat="1" ht="42.75" x14ac:dyDescent="0.2">
      <c r="A44" s="106">
        <f t="shared" si="1"/>
        <v>37</v>
      </c>
      <c r="B44" s="73">
        <v>245546</v>
      </c>
      <c r="C44" s="138" t="s">
        <v>239</v>
      </c>
      <c r="D44" s="71" t="s">
        <v>39</v>
      </c>
      <c r="E44" s="74">
        <v>0</v>
      </c>
      <c r="F44" s="24">
        <v>71880001</v>
      </c>
      <c r="G44" s="72">
        <v>71879997.709999993</v>
      </c>
      <c r="H44" s="191">
        <v>23</v>
      </c>
      <c r="I44" s="179">
        <v>1.22</v>
      </c>
      <c r="J44" s="179">
        <v>23.73</v>
      </c>
      <c r="K44" s="180">
        <v>13.39</v>
      </c>
    </row>
    <row r="45" spans="1:11" s="2" customFormat="1" ht="57" x14ac:dyDescent="0.2">
      <c r="A45" s="106">
        <f t="shared" si="1"/>
        <v>38</v>
      </c>
      <c r="B45" s="73">
        <v>245550</v>
      </c>
      <c r="C45" s="138" t="s">
        <v>238</v>
      </c>
      <c r="D45" s="71" t="s">
        <v>39</v>
      </c>
      <c r="E45" s="74">
        <v>0</v>
      </c>
      <c r="F45" s="24">
        <v>64982452</v>
      </c>
      <c r="G45" s="72">
        <v>59783114.75</v>
      </c>
      <c r="H45" s="191">
        <v>19.149999999999999</v>
      </c>
      <c r="I45" s="179">
        <v>1.62</v>
      </c>
      <c r="J45" s="179">
        <v>15.95</v>
      </c>
      <c r="K45" s="180">
        <v>11.82</v>
      </c>
    </row>
    <row r="46" spans="1:11" s="2" customFormat="1" ht="42.75" x14ac:dyDescent="0.2">
      <c r="A46" s="106">
        <f t="shared" si="1"/>
        <v>39</v>
      </c>
      <c r="B46" s="73">
        <v>245554</v>
      </c>
      <c r="C46" s="138" t="s">
        <v>172</v>
      </c>
      <c r="D46" s="71" t="s">
        <v>39</v>
      </c>
      <c r="E46" s="74">
        <v>0</v>
      </c>
      <c r="F46" s="24">
        <v>22159001</v>
      </c>
      <c r="G46" s="72">
        <v>21636390.91</v>
      </c>
      <c r="H46" s="191">
        <v>18.03</v>
      </c>
      <c r="I46" s="179">
        <v>2.2999999999999998</v>
      </c>
      <c r="J46" s="179">
        <v>5.76</v>
      </c>
      <c r="K46" s="180">
        <v>5.0999999999999996</v>
      </c>
    </row>
    <row r="47" spans="1:11" s="2" customFormat="1" ht="57" x14ac:dyDescent="0.2">
      <c r="A47" s="106">
        <f t="shared" si="1"/>
        <v>40</v>
      </c>
      <c r="B47" s="73">
        <v>245555</v>
      </c>
      <c r="C47" s="138" t="s">
        <v>173</v>
      </c>
      <c r="D47" s="71" t="s">
        <v>39</v>
      </c>
      <c r="E47" s="74">
        <v>0</v>
      </c>
      <c r="F47" s="24">
        <v>34852010</v>
      </c>
      <c r="G47" s="72">
        <v>34852009.439999998</v>
      </c>
      <c r="H47" s="191">
        <v>10.6</v>
      </c>
      <c r="I47" s="179">
        <v>1.35</v>
      </c>
      <c r="J47" s="179">
        <v>8.66</v>
      </c>
      <c r="K47" s="180">
        <v>3.15</v>
      </c>
    </row>
    <row r="48" spans="1:11" s="2" customFormat="1" ht="57" x14ac:dyDescent="0.2">
      <c r="A48" s="106">
        <f t="shared" si="1"/>
        <v>41</v>
      </c>
      <c r="B48" s="73">
        <v>257654</v>
      </c>
      <c r="C48" s="138" t="s">
        <v>213</v>
      </c>
      <c r="D48" s="71" t="s">
        <v>39</v>
      </c>
      <c r="E48" s="74">
        <v>0</v>
      </c>
      <c r="F48" s="24">
        <v>77931129</v>
      </c>
      <c r="G48" s="72">
        <v>77053471.400000006</v>
      </c>
      <c r="H48" s="191">
        <v>12.31</v>
      </c>
      <c r="I48" s="179">
        <v>3.38</v>
      </c>
      <c r="J48" s="179">
        <v>11.43</v>
      </c>
      <c r="K48" s="180">
        <v>7.84</v>
      </c>
    </row>
    <row r="49" spans="1:11" s="2" customFormat="1" ht="15" customHeight="1" x14ac:dyDescent="0.2">
      <c r="A49" s="107" t="s">
        <v>62</v>
      </c>
      <c r="B49" s="96"/>
      <c r="C49" s="139"/>
      <c r="D49" s="120"/>
      <c r="E49" s="107"/>
      <c r="F49" s="96"/>
      <c r="G49" s="108"/>
      <c r="H49" s="192"/>
      <c r="I49" s="186"/>
      <c r="J49" s="186"/>
      <c r="K49" s="187"/>
    </row>
    <row r="50" spans="1:11" s="2" customFormat="1" ht="42.75" x14ac:dyDescent="0.2">
      <c r="A50" s="109">
        <f>A48+1</f>
        <v>42</v>
      </c>
      <c r="B50" s="8">
        <v>116535</v>
      </c>
      <c r="C50" s="137" t="s">
        <v>63</v>
      </c>
      <c r="D50" s="119" t="s">
        <v>41</v>
      </c>
      <c r="E50" s="74">
        <v>70000000</v>
      </c>
      <c r="F50" s="24">
        <v>62832900</v>
      </c>
      <c r="G50" s="127">
        <v>61832898.939999998</v>
      </c>
      <c r="H50" s="191">
        <v>25</v>
      </c>
      <c r="I50" s="179">
        <v>5</v>
      </c>
      <c r="J50" s="179">
        <v>8.8699999999999992</v>
      </c>
      <c r="K50" s="180">
        <v>10</v>
      </c>
    </row>
    <row r="51" spans="1:11" s="2" customFormat="1" ht="42.75" x14ac:dyDescent="0.2">
      <c r="A51" s="106">
        <f t="shared" ref="A51:A55" si="2">A50+1</f>
        <v>43</v>
      </c>
      <c r="B51" s="8">
        <v>15149</v>
      </c>
      <c r="C51" s="137" t="s">
        <v>64</v>
      </c>
      <c r="D51" s="119" t="s">
        <v>39</v>
      </c>
      <c r="E51" s="74">
        <v>133231886</v>
      </c>
      <c r="F51" s="24">
        <v>31201199</v>
      </c>
      <c r="G51" s="127">
        <v>26529739.48</v>
      </c>
      <c r="H51" s="191">
        <v>15</v>
      </c>
      <c r="I51" s="179">
        <v>1</v>
      </c>
      <c r="J51" s="179">
        <v>0.43</v>
      </c>
      <c r="K51" s="180">
        <v>0.42000000000000004</v>
      </c>
    </row>
    <row r="52" spans="1:11" s="2" customFormat="1" ht="47.25" customHeight="1" x14ac:dyDescent="0.2">
      <c r="A52" s="106">
        <v>44</v>
      </c>
      <c r="B52" s="10">
        <v>211604</v>
      </c>
      <c r="C52" s="137" t="s">
        <v>65</v>
      </c>
      <c r="D52" s="119" t="s">
        <v>39</v>
      </c>
      <c r="E52" s="74">
        <v>24000000</v>
      </c>
      <c r="F52" s="24">
        <v>21599292</v>
      </c>
      <c r="G52" s="127">
        <v>21403509.719999999</v>
      </c>
      <c r="H52" s="191">
        <v>12</v>
      </c>
      <c r="I52" s="179">
        <v>6</v>
      </c>
      <c r="J52" s="179">
        <v>3.63</v>
      </c>
      <c r="K52" s="180">
        <v>3.41</v>
      </c>
    </row>
    <row r="53" spans="1:11" s="2" customFormat="1" ht="42.75" x14ac:dyDescent="0.2">
      <c r="A53" s="106">
        <f t="shared" si="2"/>
        <v>45</v>
      </c>
      <c r="B53" s="10">
        <v>228167</v>
      </c>
      <c r="C53" s="138" t="s">
        <v>237</v>
      </c>
      <c r="D53" s="119" t="s">
        <v>39</v>
      </c>
      <c r="E53" s="74">
        <v>0</v>
      </c>
      <c r="F53" s="24">
        <v>129109076</v>
      </c>
      <c r="G53" s="72">
        <v>129109073.75</v>
      </c>
      <c r="H53" s="191">
        <v>1</v>
      </c>
      <c r="I53" s="179">
        <v>20.27</v>
      </c>
      <c r="J53" s="179">
        <v>20.21</v>
      </c>
      <c r="K53" s="180">
        <v>10.41</v>
      </c>
    </row>
    <row r="54" spans="1:11" s="2" customFormat="1" ht="57" x14ac:dyDescent="0.2">
      <c r="A54" s="106">
        <v>46</v>
      </c>
      <c r="B54" s="10">
        <v>262253</v>
      </c>
      <c r="C54" s="138" t="s">
        <v>236</v>
      </c>
      <c r="D54" s="119" t="s">
        <v>39</v>
      </c>
      <c r="E54" s="74">
        <v>0</v>
      </c>
      <c r="F54" s="24">
        <v>35213645</v>
      </c>
      <c r="G54" s="72">
        <v>35213644.140000001</v>
      </c>
      <c r="H54" s="191">
        <v>7.7</v>
      </c>
      <c r="I54" s="179">
        <v>3.29</v>
      </c>
      <c r="J54" s="179">
        <v>5.91</v>
      </c>
      <c r="K54" s="180">
        <v>2.78</v>
      </c>
    </row>
    <row r="55" spans="1:11" s="2" customFormat="1" ht="42.75" x14ac:dyDescent="0.2">
      <c r="A55" s="106">
        <f t="shared" si="2"/>
        <v>47</v>
      </c>
      <c r="B55" s="8">
        <v>34968</v>
      </c>
      <c r="C55" s="137" t="s">
        <v>66</v>
      </c>
      <c r="D55" s="119" t="s">
        <v>39</v>
      </c>
      <c r="E55" s="74">
        <v>147845465</v>
      </c>
      <c r="F55" s="24">
        <v>39158933</v>
      </c>
      <c r="G55" s="127">
        <v>31211899.32</v>
      </c>
      <c r="H55" s="191">
        <v>10</v>
      </c>
      <c r="I55" s="179">
        <v>4</v>
      </c>
      <c r="J55" s="179">
        <v>1.23</v>
      </c>
      <c r="K55" s="180">
        <v>0</v>
      </c>
    </row>
    <row r="56" spans="1:11" s="1" customFormat="1" ht="57" x14ac:dyDescent="0.2">
      <c r="A56" s="106">
        <v>48</v>
      </c>
      <c r="B56" s="8">
        <v>66159</v>
      </c>
      <c r="C56" s="137" t="s">
        <v>6</v>
      </c>
      <c r="D56" s="119" t="s">
        <v>39</v>
      </c>
      <c r="E56" s="74">
        <v>334656337</v>
      </c>
      <c r="F56" s="24">
        <v>105165915</v>
      </c>
      <c r="G56" s="127">
        <v>64999549.880000003</v>
      </c>
      <c r="H56" s="191">
        <v>56.75</v>
      </c>
      <c r="I56" s="179">
        <v>10</v>
      </c>
      <c r="J56" s="179">
        <v>4.92</v>
      </c>
      <c r="K56" s="180">
        <v>2.04</v>
      </c>
    </row>
    <row r="57" spans="1:11" s="1" customFormat="1" ht="15" customHeight="1" x14ac:dyDescent="0.2">
      <c r="A57" s="107" t="s">
        <v>266</v>
      </c>
      <c r="B57" s="96"/>
      <c r="C57" s="139"/>
      <c r="D57" s="120"/>
      <c r="E57" s="107"/>
      <c r="F57" s="96"/>
      <c r="G57" s="108"/>
      <c r="H57" s="192"/>
      <c r="I57" s="186"/>
      <c r="J57" s="186"/>
      <c r="K57" s="187"/>
    </row>
    <row r="58" spans="1:11" s="1" customFormat="1" ht="42.75" x14ac:dyDescent="0.2">
      <c r="A58" s="109">
        <f>A56+1</f>
        <v>49</v>
      </c>
      <c r="B58" s="8">
        <v>136626</v>
      </c>
      <c r="C58" s="137" t="s">
        <v>267</v>
      </c>
      <c r="D58" s="119" t="s">
        <v>41</v>
      </c>
      <c r="E58" s="74">
        <v>0</v>
      </c>
      <c r="F58" s="24">
        <v>18250000</v>
      </c>
      <c r="G58" s="127">
        <v>0</v>
      </c>
      <c r="H58" s="191">
        <v>0</v>
      </c>
      <c r="I58" s="179">
        <v>0</v>
      </c>
      <c r="J58" s="179">
        <v>0.63</v>
      </c>
      <c r="K58" s="180">
        <v>0</v>
      </c>
    </row>
    <row r="59" spans="1:11" s="1" customFormat="1" ht="15" customHeight="1" x14ac:dyDescent="0.2">
      <c r="A59" s="107" t="s">
        <v>268</v>
      </c>
      <c r="B59" s="96"/>
      <c r="C59" s="139"/>
      <c r="D59" s="120"/>
      <c r="E59" s="107"/>
      <c r="F59" s="96"/>
      <c r="G59" s="108"/>
      <c r="H59" s="192"/>
      <c r="I59" s="186"/>
      <c r="J59" s="186"/>
      <c r="K59" s="187"/>
    </row>
    <row r="60" spans="1:11" s="1" customFormat="1" ht="42.75" x14ac:dyDescent="0.2">
      <c r="A60" s="109">
        <f>A58+1</f>
        <v>50</v>
      </c>
      <c r="B60" s="8">
        <v>116527</v>
      </c>
      <c r="C60" s="137" t="s">
        <v>67</v>
      </c>
      <c r="D60" s="119" t="s">
        <v>39</v>
      </c>
      <c r="E60" s="74">
        <v>36475246</v>
      </c>
      <c r="F60" s="24">
        <v>56847287</v>
      </c>
      <c r="G60" s="127">
        <v>54741528.590000004</v>
      </c>
      <c r="H60" s="191">
        <v>37</v>
      </c>
      <c r="I60" s="179">
        <v>7</v>
      </c>
      <c r="J60" s="179">
        <v>7.01</v>
      </c>
      <c r="K60" s="180">
        <v>4.01</v>
      </c>
    </row>
    <row r="61" spans="1:11" s="1" customFormat="1" ht="38.25" customHeight="1" x14ac:dyDescent="0.2">
      <c r="A61" s="106">
        <f>A60+1</f>
        <v>51</v>
      </c>
      <c r="B61" s="8">
        <v>132258</v>
      </c>
      <c r="C61" s="137" t="s">
        <v>9</v>
      </c>
      <c r="D61" s="119" t="s">
        <v>39</v>
      </c>
      <c r="E61" s="74">
        <v>45347603</v>
      </c>
      <c r="F61" s="24">
        <v>37662860</v>
      </c>
      <c r="G61" s="127">
        <v>35480653.609999999</v>
      </c>
      <c r="H61" s="191">
        <v>46</v>
      </c>
      <c r="I61" s="179">
        <v>8</v>
      </c>
      <c r="J61" s="179">
        <v>4.2</v>
      </c>
      <c r="K61" s="180">
        <v>4.5999999999999996</v>
      </c>
    </row>
    <row r="62" spans="1:11" s="1" customFormat="1" ht="15" customHeight="1" x14ac:dyDescent="0.2">
      <c r="A62" s="107" t="s">
        <v>68</v>
      </c>
      <c r="B62" s="96"/>
      <c r="C62" s="139"/>
      <c r="D62" s="120"/>
      <c r="E62" s="107"/>
      <c r="F62" s="96"/>
      <c r="G62" s="108"/>
      <c r="H62" s="192"/>
      <c r="I62" s="186"/>
      <c r="J62" s="186"/>
      <c r="K62" s="187"/>
    </row>
    <row r="63" spans="1:11" s="7" customFormat="1" ht="42.75" x14ac:dyDescent="0.2">
      <c r="A63" s="106">
        <v>52</v>
      </c>
      <c r="B63" s="8">
        <v>208417</v>
      </c>
      <c r="C63" s="137" t="s">
        <v>90</v>
      </c>
      <c r="D63" s="119" t="s">
        <v>50</v>
      </c>
      <c r="E63" s="74">
        <v>10000000</v>
      </c>
      <c r="F63" s="24">
        <v>11947153</v>
      </c>
      <c r="G63" s="127">
        <v>10811438.08</v>
      </c>
      <c r="H63" s="191">
        <v>5.5</v>
      </c>
      <c r="I63" s="179">
        <v>2</v>
      </c>
      <c r="J63" s="179">
        <v>5.28</v>
      </c>
      <c r="K63" s="180">
        <v>4.96</v>
      </c>
    </row>
    <row r="64" spans="1:11" s="7" customFormat="1" ht="57" x14ac:dyDescent="0.2">
      <c r="A64" s="106">
        <f t="shared" ref="A64:A80" si="3">A63+1</f>
        <v>53</v>
      </c>
      <c r="B64" s="8">
        <v>208875</v>
      </c>
      <c r="C64" s="137" t="s">
        <v>184</v>
      </c>
      <c r="D64" s="119" t="s">
        <v>39</v>
      </c>
      <c r="E64" s="74">
        <v>0</v>
      </c>
      <c r="F64" s="24">
        <v>13209131</v>
      </c>
      <c r="G64" s="127">
        <v>8713123.7699999996</v>
      </c>
      <c r="H64" s="191">
        <v>11.9</v>
      </c>
      <c r="I64" s="179">
        <v>2.7</v>
      </c>
      <c r="J64" s="179">
        <v>3.47</v>
      </c>
      <c r="K64" s="180">
        <v>0</v>
      </c>
    </row>
    <row r="65" spans="1:11" s="1" customFormat="1" ht="42.75" x14ac:dyDescent="0.2">
      <c r="A65" s="106">
        <v>54</v>
      </c>
      <c r="B65" s="8">
        <v>209012</v>
      </c>
      <c r="C65" s="137" t="s">
        <v>69</v>
      </c>
      <c r="D65" s="119" t="s">
        <v>39</v>
      </c>
      <c r="E65" s="74">
        <v>1841836</v>
      </c>
      <c r="F65" s="24">
        <v>1835000</v>
      </c>
      <c r="G65" s="127">
        <v>0</v>
      </c>
      <c r="H65" s="191">
        <v>20</v>
      </c>
      <c r="I65" s="179">
        <v>0</v>
      </c>
      <c r="J65" s="179">
        <v>0.56000000000000005</v>
      </c>
      <c r="K65" s="180">
        <v>0.92</v>
      </c>
    </row>
    <row r="66" spans="1:11" s="1" customFormat="1" ht="28.5" x14ac:dyDescent="0.2">
      <c r="A66" s="106">
        <f t="shared" si="3"/>
        <v>55</v>
      </c>
      <c r="B66" s="10">
        <v>209014</v>
      </c>
      <c r="C66" s="137" t="s">
        <v>70</v>
      </c>
      <c r="D66" s="119" t="s">
        <v>39</v>
      </c>
      <c r="E66" s="74">
        <v>477110</v>
      </c>
      <c r="F66" s="24">
        <v>5308462</v>
      </c>
      <c r="G66" s="127">
        <v>5308460.97</v>
      </c>
      <c r="H66" s="191">
        <v>16.170000000000002</v>
      </c>
      <c r="I66" s="179">
        <v>3</v>
      </c>
      <c r="J66" s="179">
        <v>2.0099999999999998</v>
      </c>
      <c r="K66" s="180">
        <v>0</v>
      </c>
    </row>
    <row r="67" spans="1:11" s="1" customFormat="1" ht="42.75" x14ac:dyDescent="0.2">
      <c r="A67" s="106">
        <v>56</v>
      </c>
      <c r="B67" s="10">
        <v>209056</v>
      </c>
      <c r="C67" s="138" t="s">
        <v>235</v>
      </c>
      <c r="D67" s="71" t="s">
        <v>39</v>
      </c>
      <c r="E67" s="74">
        <v>0</v>
      </c>
      <c r="F67" s="24">
        <v>1778077</v>
      </c>
      <c r="G67" s="72">
        <v>1778076.2</v>
      </c>
      <c r="H67" s="191">
        <v>31</v>
      </c>
      <c r="I67" s="179">
        <v>0.68</v>
      </c>
      <c r="J67" s="179">
        <v>0.75</v>
      </c>
      <c r="K67" s="180">
        <v>0</v>
      </c>
    </row>
    <row r="68" spans="1:11" s="1" customFormat="1" ht="42.75" x14ac:dyDescent="0.2">
      <c r="A68" s="106">
        <f t="shared" si="3"/>
        <v>57</v>
      </c>
      <c r="B68" s="10">
        <v>209061</v>
      </c>
      <c r="C68" s="138" t="s">
        <v>185</v>
      </c>
      <c r="D68" s="71" t="s">
        <v>39</v>
      </c>
      <c r="E68" s="74">
        <v>0</v>
      </c>
      <c r="F68" s="24">
        <v>5136043</v>
      </c>
      <c r="G68" s="72">
        <v>4999722.68</v>
      </c>
      <c r="H68" s="191">
        <v>6</v>
      </c>
      <c r="I68" s="179">
        <v>4.05</v>
      </c>
      <c r="J68" s="179">
        <v>1.92</v>
      </c>
      <c r="K68" s="180">
        <v>1.89</v>
      </c>
    </row>
    <row r="69" spans="1:11" s="1" customFormat="1" ht="28.5" x14ac:dyDescent="0.2">
      <c r="A69" s="106">
        <v>58</v>
      </c>
      <c r="B69" s="8">
        <v>227158</v>
      </c>
      <c r="C69" s="137" t="s">
        <v>71</v>
      </c>
      <c r="D69" s="119" t="s">
        <v>39</v>
      </c>
      <c r="E69" s="74">
        <v>8000000</v>
      </c>
      <c r="F69" s="24">
        <v>6749171</v>
      </c>
      <c r="G69" s="127">
        <v>5923141.8300000001</v>
      </c>
      <c r="H69" s="191">
        <v>10</v>
      </c>
      <c r="I69" s="179">
        <v>1</v>
      </c>
      <c r="J69" s="179">
        <v>3.33</v>
      </c>
      <c r="K69" s="180">
        <v>4.54</v>
      </c>
    </row>
    <row r="70" spans="1:11" s="1" customFormat="1" ht="57" x14ac:dyDescent="0.2">
      <c r="A70" s="106">
        <v>59</v>
      </c>
      <c r="B70" s="8">
        <v>227175</v>
      </c>
      <c r="C70" s="137" t="s">
        <v>72</v>
      </c>
      <c r="D70" s="119" t="s">
        <v>39</v>
      </c>
      <c r="E70" s="74">
        <v>7000000</v>
      </c>
      <c r="F70" s="24">
        <v>15070020</v>
      </c>
      <c r="G70" s="127">
        <v>10714231.09</v>
      </c>
      <c r="H70" s="191">
        <v>13.7</v>
      </c>
      <c r="I70" s="179">
        <v>1</v>
      </c>
      <c r="J70" s="179">
        <v>2.67</v>
      </c>
      <c r="K70" s="180">
        <v>0</v>
      </c>
    </row>
    <row r="71" spans="1:11" s="1" customFormat="1" ht="42.75" x14ac:dyDescent="0.2">
      <c r="A71" s="106">
        <f t="shared" si="3"/>
        <v>60</v>
      </c>
      <c r="B71" s="73">
        <v>227919</v>
      </c>
      <c r="C71" s="138" t="s">
        <v>174</v>
      </c>
      <c r="D71" s="119" t="s">
        <v>39</v>
      </c>
      <c r="E71" s="74">
        <v>0</v>
      </c>
      <c r="F71" s="24">
        <v>11158009</v>
      </c>
      <c r="G71" s="72">
        <v>11158008.130000001</v>
      </c>
      <c r="H71" s="191">
        <v>4</v>
      </c>
      <c r="I71" s="179">
        <v>7.0000000000000007E-2</v>
      </c>
      <c r="J71" s="179">
        <v>2.5499999999999998</v>
      </c>
      <c r="K71" s="180">
        <v>2.5499999999999998</v>
      </c>
    </row>
    <row r="72" spans="1:11" s="1" customFormat="1" ht="28.5" x14ac:dyDescent="0.2">
      <c r="A72" s="106">
        <f t="shared" si="3"/>
        <v>61</v>
      </c>
      <c r="B72" s="73">
        <v>227996</v>
      </c>
      <c r="C72" s="138" t="s">
        <v>186</v>
      </c>
      <c r="D72" s="119" t="s">
        <v>39</v>
      </c>
      <c r="E72" s="74">
        <v>0</v>
      </c>
      <c r="F72" s="24">
        <v>22645173</v>
      </c>
      <c r="G72" s="72">
        <v>21953963.210000001</v>
      </c>
      <c r="H72" s="191">
        <v>10</v>
      </c>
      <c r="I72" s="179">
        <v>4.05</v>
      </c>
      <c r="J72" s="179">
        <v>5.19</v>
      </c>
      <c r="K72" s="180">
        <v>3.18</v>
      </c>
    </row>
    <row r="73" spans="1:11" s="1" customFormat="1" ht="42.75" x14ac:dyDescent="0.2">
      <c r="A73" s="106">
        <f t="shared" si="3"/>
        <v>62</v>
      </c>
      <c r="B73" s="73">
        <v>228050</v>
      </c>
      <c r="C73" s="138" t="s">
        <v>234</v>
      </c>
      <c r="D73" s="119" t="s">
        <v>39</v>
      </c>
      <c r="E73" s="74">
        <v>0</v>
      </c>
      <c r="F73" s="24">
        <v>1814201</v>
      </c>
      <c r="G73" s="72">
        <v>1814200.75</v>
      </c>
      <c r="H73" s="191">
        <v>14.4</v>
      </c>
      <c r="I73" s="179">
        <v>4.32</v>
      </c>
      <c r="J73" s="179">
        <v>0.56999999999999995</v>
      </c>
      <c r="K73" s="180">
        <v>0.56999999999999995</v>
      </c>
    </row>
    <row r="74" spans="1:11" s="1" customFormat="1" ht="57" x14ac:dyDescent="0.2">
      <c r="A74" s="106">
        <f t="shared" si="3"/>
        <v>63</v>
      </c>
      <c r="B74" s="73">
        <v>228061</v>
      </c>
      <c r="C74" s="138" t="s">
        <v>233</v>
      </c>
      <c r="D74" s="119" t="s">
        <v>39</v>
      </c>
      <c r="E74" s="74">
        <v>0</v>
      </c>
      <c r="F74" s="24">
        <v>2583934</v>
      </c>
      <c r="G74" s="72">
        <v>2583933.11</v>
      </c>
      <c r="H74" s="191">
        <v>8.5500000000000007</v>
      </c>
      <c r="I74" s="179">
        <v>2.7</v>
      </c>
      <c r="J74" s="179">
        <v>1.52</v>
      </c>
      <c r="K74" s="180">
        <v>1.52</v>
      </c>
    </row>
    <row r="75" spans="1:11" s="1" customFormat="1" ht="57" x14ac:dyDescent="0.2">
      <c r="A75" s="106">
        <f t="shared" si="3"/>
        <v>64</v>
      </c>
      <c r="B75" s="73">
        <v>228161</v>
      </c>
      <c r="C75" s="138" t="s">
        <v>232</v>
      </c>
      <c r="D75" s="119" t="s">
        <v>39</v>
      </c>
      <c r="E75" s="74">
        <v>0</v>
      </c>
      <c r="F75" s="24">
        <v>13284577</v>
      </c>
      <c r="G75" s="72">
        <v>12580481.109999999</v>
      </c>
      <c r="H75" s="191">
        <v>7.4</v>
      </c>
      <c r="I75" s="179">
        <v>3.51</v>
      </c>
      <c r="J75" s="179">
        <v>5.8</v>
      </c>
      <c r="K75" s="180">
        <v>5.8000000000000007</v>
      </c>
    </row>
    <row r="76" spans="1:11" s="1" customFormat="1" ht="42.75" x14ac:dyDescent="0.2">
      <c r="A76" s="106">
        <f t="shared" si="3"/>
        <v>65</v>
      </c>
      <c r="B76" s="73">
        <v>228162</v>
      </c>
      <c r="C76" s="138" t="s">
        <v>203</v>
      </c>
      <c r="D76" s="119" t="s">
        <v>39</v>
      </c>
      <c r="E76" s="74">
        <v>0</v>
      </c>
      <c r="F76" s="24">
        <v>66866</v>
      </c>
      <c r="G76" s="72">
        <v>0</v>
      </c>
      <c r="H76" s="191">
        <v>3</v>
      </c>
      <c r="I76" s="179">
        <v>3</v>
      </c>
      <c r="J76" s="179">
        <v>0.02</v>
      </c>
      <c r="K76" s="180">
        <v>0</v>
      </c>
    </row>
    <row r="77" spans="1:11" s="1" customFormat="1" ht="57" x14ac:dyDescent="0.2">
      <c r="A77" s="106">
        <f t="shared" si="3"/>
        <v>66</v>
      </c>
      <c r="B77" s="73">
        <v>228187</v>
      </c>
      <c r="C77" s="138" t="s">
        <v>222</v>
      </c>
      <c r="D77" s="119"/>
      <c r="E77" s="74">
        <v>0</v>
      </c>
      <c r="F77" s="24">
        <v>153604</v>
      </c>
      <c r="G77" s="72">
        <v>76801.11</v>
      </c>
      <c r="H77" s="191">
        <v>14.16</v>
      </c>
      <c r="I77" s="179">
        <v>0</v>
      </c>
      <c r="J77" s="179">
        <v>0.06</v>
      </c>
      <c r="K77" s="180">
        <v>0</v>
      </c>
    </row>
    <row r="78" spans="1:11" s="1" customFormat="1" ht="42.75" x14ac:dyDescent="0.2">
      <c r="A78" s="106">
        <f t="shared" si="3"/>
        <v>67</v>
      </c>
      <c r="B78" s="73">
        <v>228196</v>
      </c>
      <c r="C78" s="138" t="s">
        <v>175</v>
      </c>
      <c r="D78" s="119" t="s">
        <v>39</v>
      </c>
      <c r="E78" s="74">
        <v>0</v>
      </c>
      <c r="F78" s="24">
        <v>4414484</v>
      </c>
      <c r="G78" s="72">
        <v>4023697.7</v>
      </c>
      <c r="H78" s="191">
        <v>7.5</v>
      </c>
      <c r="I78" s="179">
        <v>1.35</v>
      </c>
      <c r="J78" s="179">
        <v>2.2200000000000002</v>
      </c>
      <c r="K78" s="180">
        <v>1.85</v>
      </c>
    </row>
    <row r="79" spans="1:11" s="1" customFormat="1" ht="42.75" x14ac:dyDescent="0.2">
      <c r="A79" s="106">
        <f t="shared" si="3"/>
        <v>68</v>
      </c>
      <c r="B79" s="73">
        <v>229661</v>
      </c>
      <c r="C79" s="138" t="s">
        <v>176</v>
      </c>
      <c r="D79" s="119" t="s">
        <v>39</v>
      </c>
      <c r="E79" s="74">
        <v>0</v>
      </c>
      <c r="F79" s="24">
        <v>629999</v>
      </c>
      <c r="G79" s="72">
        <v>629998.81000000006</v>
      </c>
      <c r="H79" s="191">
        <v>8</v>
      </c>
      <c r="I79" s="179">
        <v>0.41</v>
      </c>
      <c r="J79" s="179">
        <v>0.3</v>
      </c>
      <c r="K79" s="180">
        <v>0.3</v>
      </c>
    </row>
    <row r="80" spans="1:11" s="1" customFormat="1" ht="57" x14ac:dyDescent="0.2">
      <c r="A80" s="106">
        <f t="shared" si="3"/>
        <v>69</v>
      </c>
      <c r="B80" s="73">
        <v>261860</v>
      </c>
      <c r="C80" s="138" t="s">
        <v>177</v>
      </c>
      <c r="D80" s="119" t="s">
        <v>39</v>
      </c>
      <c r="E80" s="74">
        <v>0</v>
      </c>
      <c r="F80" s="24">
        <v>132493504</v>
      </c>
      <c r="G80" s="72">
        <v>131732912.31999999</v>
      </c>
      <c r="H80" s="191">
        <v>29</v>
      </c>
      <c r="I80" s="179">
        <v>0.39</v>
      </c>
      <c r="J80" s="179">
        <v>20.18</v>
      </c>
      <c r="K80" s="180">
        <v>28.26</v>
      </c>
    </row>
    <row r="81" spans="1:11" s="1" customFormat="1" ht="15" customHeight="1" x14ac:dyDescent="0.2">
      <c r="A81" s="107" t="s">
        <v>73</v>
      </c>
      <c r="B81" s="96"/>
      <c r="C81" s="139"/>
      <c r="D81" s="120"/>
      <c r="E81" s="107"/>
      <c r="F81" s="96"/>
      <c r="G81" s="108"/>
      <c r="H81" s="192"/>
      <c r="I81" s="186"/>
      <c r="J81" s="186"/>
      <c r="K81" s="187"/>
    </row>
    <row r="82" spans="1:11" s="1" customFormat="1" ht="57" x14ac:dyDescent="0.2">
      <c r="A82" s="109">
        <f>A80+1</f>
        <v>70</v>
      </c>
      <c r="B82" s="73">
        <v>100133</v>
      </c>
      <c r="C82" s="138" t="s">
        <v>187</v>
      </c>
      <c r="D82" s="71" t="s">
        <v>39</v>
      </c>
      <c r="E82" s="74">
        <v>0</v>
      </c>
      <c r="F82" s="24">
        <v>3144082</v>
      </c>
      <c r="G82" s="72">
        <v>3144081.7</v>
      </c>
      <c r="H82" s="191">
        <v>24</v>
      </c>
      <c r="I82" s="179">
        <v>1</v>
      </c>
      <c r="J82" s="179">
        <v>0.56999999999999995</v>
      </c>
      <c r="K82" s="180">
        <v>0</v>
      </c>
    </row>
    <row r="83" spans="1:11" s="1" customFormat="1" ht="28.5" x14ac:dyDescent="0.2">
      <c r="A83" s="106">
        <f t="shared" ref="A83:A113" si="4">A82+1</f>
        <v>71</v>
      </c>
      <c r="B83" s="73">
        <v>116529</v>
      </c>
      <c r="C83" s="138" t="s">
        <v>178</v>
      </c>
      <c r="D83" s="71" t="s">
        <v>39</v>
      </c>
      <c r="E83" s="74">
        <v>0</v>
      </c>
      <c r="F83" s="24">
        <v>68610918</v>
      </c>
      <c r="G83" s="72">
        <v>67524572.640000001</v>
      </c>
      <c r="H83" s="191">
        <v>12.1</v>
      </c>
      <c r="I83" s="179">
        <v>9</v>
      </c>
      <c r="J83" s="179">
        <v>4.7300000000000004</v>
      </c>
      <c r="K83" s="180">
        <v>4.21</v>
      </c>
    </row>
    <row r="84" spans="1:11" s="1" customFormat="1" ht="42.75" x14ac:dyDescent="0.2">
      <c r="A84" s="106">
        <f t="shared" si="4"/>
        <v>72</v>
      </c>
      <c r="B84" s="10">
        <v>116530</v>
      </c>
      <c r="C84" s="137" t="s">
        <v>12</v>
      </c>
      <c r="D84" s="119" t="s">
        <v>39</v>
      </c>
      <c r="E84" s="128">
        <v>23750000</v>
      </c>
      <c r="F84" s="20">
        <v>14843388</v>
      </c>
      <c r="G84" s="127">
        <v>8861404.4700000007</v>
      </c>
      <c r="H84" s="191">
        <v>9</v>
      </c>
      <c r="I84" s="179">
        <v>4</v>
      </c>
      <c r="J84" s="179">
        <v>1.49</v>
      </c>
      <c r="K84" s="180">
        <v>2.21</v>
      </c>
    </row>
    <row r="85" spans="1:11" s="1" customFormat="1" ht="28.5" x14ac:dyDescent="0.2">
      <c r="A85" s="106">
        <f t="shared" si="4"/>
        <v>73</v>
      </c>
      <c r="B85" s="8">
        <v>116547</v>
      </c>
      <c r="C85" s="137" t="s">
        <v>74</v>
      </c>
      <c r="D85" s="119" t="s">
        <v>41</v>
      </c>
      <c r="E85" s="128">
        <v>60000000</v>
      </c>
      <c r="F85" s="20">
        <v>50000000</v>
      </c>
      <c r="G85" s="127">
        <v>0</v>
      </c>
      <c r="H85" s="191">
        <v>10.6</v>
      </c>
      <c r="I85" s="179">
        <v>6</v>
      </c>
      <c r="J85" s="179">
        <v>5.92</v>
      </c>
      <c r="K85" s="180">
        <v>0</v>
      </c>
    </row>
    <row r="86" spans="1:11" s="1" customFormat="1" ht="42.75" x14ac:dyDescent="0.2">
      <c r="A86" s="106">
        <f t="shared" si="4"/>
        <v>74</v>
      </c>
      <c r="B86" s="8">
        <v>142767</v>
      </c>
      <c r="C86" s="137" t="s">
        <v>14</v>
      </c>
      <c r="D86" s="119" t="s">
        <v>39</v>
      </c>
      <c r="E86" s="128">
        <v>1300000</v>
      </c>
      <c r="F86" s="20">
        <v>46065682</v>
      </c>
      <c r="G86" s="127">
        <v>45565677.270000003</v>
      </c>
      <c r="H86" s="191">
        <v>27</v>
      </c>
      <c r="I86" s="179">
        <v>3</v>
      </c>
      <c r="J86" s="179">
        <v>8.16</v>
      </c>
      <c r="K86" s="180">
        <v>2.84</v>
      </c>
    </row>
    <row r="87" spans="1:11" s="1" customFormat="1" ht="42.75" x14ac:dyDescent="0.2">
      <c r="A87" s="106">
        <f t="shared" si="4"/>
        <v>75</v>
      </c>
      <c r="B87" s="8">
        <v>167405</v>
      </c>
      <c r="C87" s="137" t="s">
        <v>75</v>
      </c>
      <c r="D87" s="119" t="s">
        <v>39</v>
      </c>
      <c r="E87" s="128">
        <v>31881336</v>
      </c>
      <c r="F87" s="20">
        <v>72372751</v>
      </c>
      <c r="G87" s="127">
        <v>69603190.040000007</v>
      </c>
      <c r="H87" s="191">
        <v>32.340000000000003</v>
      </c>
      <c r="I87" s="179">
        <v>7</v>
      </c>
      <c r="J87" s="179">
        <v>12.76</v>
      </c>
      <c r="K87" s="180">
        <v>9.56</v>
      </c>
    </row>
    <row r="88" spans="1:11" s="1" customFormat="1" ht="71.25" x14ac:dyDescent="0.2">
      <c r="A88" s="106">
        <f t="shared" si="4"/>
        <v>76</v>
      </c>
      <c r="B88" s="10">
        <v>189312</v>
      </c>
      <c r="C88" s="137" t="s">
        <v>76</v>
      </c>
      <c r="D88" s="119" t="s">
        <v>39</v>
      </c>
      <c r="E88" s="128">
        <v>22112509</v>
      </c>
      <c r="F88" s="20">
        <v>1275689</v>
      </c>
      <c r="G88" s="127">
        <v>1268633.45</v>
      </c>
      <c r="H88" s="191">
        <v>27</v>
      </c>
      <c r="I88" s="179">
        <v>0</v>
      </c>
      <c r="J88" s="179">
        <v>0.98</v>
      </c>
      <c r="K88" s="180">
        <v>0.98</v>
      </c>
    </row>
    <row r="89" spans="1:11" s="1" customFormat="1" ht="42.75" x14ac:dyDescent="0.2">
      <c r="A89" s="106">
        <f t="shared" si="4"/>
        <v>77</v>
      </c>
      <c r="B89" s="10">
        <v>189481</v>
      </c>
      <c r="C89" s="138" t="s">
        <v>231</v>
      </c>
      <c r="D89" s="119" t="s">
        <v>39</v>
      </c>
      <c r="E89" s="128">
        <v>0</v>
      </c>
      <c r="F89" s="20">
        <v>24233517</v>
      </c>
      <c r="G89" s="72">
        <v>15485005.119999999</v>
      </c>
      <c r="H89" s="191">
        <v>23.06</v>
      </c>
      <c r="I89" s="179">
        <v>3.8</v>
      </c>
      <c r="J89" s="179">
        <v>4.1900000000000004</v>
      </c>
      <c r="K89" s="180">
        <v>3.9400000000000004</v>
      </c>
    </row>
    <row r="90" spans="1:11" s="1" customFormat="1" ht="42.75" x14ac:dyDescent="0.2">
      <c r="A90" s="106">
        <f t="shared" si="4"/>
        <v>78</v>
      </c>
      <c r="B90" s="8">
        <v>189499</v>
      </c>
      <c r="C90" s="140" t="s">
        <v>8</v>
      </c>
      <c r="D90" s="121" t="s">
        <v>50</v>
      </c>
      <c r="E90" s="130">
        <v>46050000</v>
      </c>
      <c r="F90" s="26">
        <v>2514925</v>
      </c>
      <c r="G90" s="127">
        <v>1978091.26</v>
      </c>
      <c r="H90" s="191">
        <v>13</v>
      </c>
      <c r="I90" s="179">
        <v>1</v>
      </c>
      <c r="J90" s="179">
        <v>1.83</v>
      </c>
      <c r="K90" s="180">
        <v>1.4000000000000001</v>
      </c>
    </row>
    <row r="91" spans="1:11" s="1" customFormat="1" ht="28.5" x14ac:dyDescent="0.2">
      <c r="A91" s="106">
        <f t="shared" si="4"/>
        <v>79</v>
      </c>
      <c r="B91" s="73">
        <v>190108</v>
      </c>
      <c r="C91" s="140" t="s">
        <v>179</v>
      </c>
      <c r="D91" s="121" t="s">
        <v>39</v>
      </c>
      <c r="E91" s="130">
        <v>0</v>
      </c>
      <c r="F91" s="26">
        <v>59067696</v>
      </c>
      <c r="G91" s="72">
        <v>59064123.43</v>
      </c>
      <c r="H91" s="191">
        <v>23.35</v>
      </c>
      <c r="I91" s="179">
        <v>4.0999999999999996</v>
      </c>
      <c r="J91" s="179">
        <v>5.49</v>
      </c>
      <c r="K91" s="180">
        <v>5.69</v>
      </c>
    </row>
    <row r="92" spans="1:11" s="1" customFormat="1" ht="28.5" x14ac:dyDescent="0.2">
      <c r="A92" s="106">
        <f t="shared" si="4"/>
        <v>80</v>
      </c>
      <c r="B92" s="73">
        <v>190116</v>
      </c>
      <c r="C92" s="140" t="s">
        <v>204</v>
      </c>
      <c r="D92" s="121" t="s">
        <v>39</v>
      </c>
      <c r="E92" s="130">
        <v>0</v>
      </c>
      <c r="F92" s="26">
        <v>2053048</v>
      </c>
      <c r="G92" s="72">
        <v>0</v>
      </c>
      <c r="H92" s="191">
        <v>5</v>
      </c>
      <c r="I92" s="179">
        <v>0.67</v>
      </c>
      <c r="J92" s="179">
        <v>0.46</v>
      </c>
      <c r="K92" s="180">
        <v>0.23</v>
      </c>
    </row>
    <row r="93" spans="1:11" s="1" customFormat="1" ht="42.75" x14ac:dyDescent="0.2">
      <c r="A93" s="106">
        <f t="shared" si="4"/>
        <v>81</v>
      </c>
      <c r="B93" s="73">
        <v>190122</v>
      </c>
      <c r="C93" s="140" t="s">
        <v>230</v>
      </c>
      <c r="D93" s="121" t="s">
        <v>39</v>
      </c>
      <c r="E93" s="130">
        <v>0</v>
      </c>
      <c r="F93" s="26">
        <v>1670651</v>
      </c>
      <c r="G93" s="72">
        <v>1624906.63</v>
      </c>
      <c r="H93" s="191">
        <v>9</v>
      </c>
      <c r="I93" s="179">
        <v>0.49</v>
      </c>
      <c r="J93" s="179">
        <v>0.28000000000000003</v>
      </c>
      <c r="K93" s="180">
        <v>0</v>
      </c>
    </row>
    <row r="94" spans="1:11" s="1" customFormat="1" ht="42.75" x14ac:dyDescent="0.2">
      <c r="A94" s="106">
        <f t="shared" si="4"/>
        <v>82</v>
      </c>
      <c r="B94" s="10">
        <v>190124</v>
      </c>
      <c r="C94" s="137" t="s">
        <v>11</v>
      </c>
      <c r="D94" s="119" t="s">
        <v>39</v>
      </c>
      <c r="E94" s="128">
        <v>55000000</v>
      </c>
      <c r="F94" s="20">
        <v>67581974</v>
      </c>
      <c r="G94" s="127">
        <v>66831779.939999998</v>
      </c>
      <c r="H94" s="191">
        <v>63</v>
      </c>
      <c r="I94" s="179">
        <v>3</v>
      </c>
      <c r="J94" s="179">
        <v>11.91</v>
      </c>
      <c r="K94" s="180">
        <v>10.61</v>
      </c>
    </row>
    <row r="95" spans="1:11" s="1" customFormat="1" ht="42.75" x14ac:dyDescent="0.2">
      <c r="A95" s="106">
        <f t="shared" si="4"/>
        <v>83</v>
      </c>
      <c r="B95" s="8">
        <v>209133</v>
      </c>
      <c r="C95" s="137" t="s">
        <v>13</v>
      </c>
      <c r="D95" s="119" t="s">
        <v>39</v>
      </c>
      <c r="E95" s="128">
        <v>60000000</v>
      </c>
      <c r="F95" s="20">
        <v>1000000</v>
      </c>
      <c r="G95" s="127">
        <v>0</v>
      </c>
      <c r="H95" s="191">
        <v>24</v>
      </c>
      <c r="I95" s="179">
        <v>0.22</v>
      </c>
      <c r="J95" s="179">
        <v>0.08</v>
      </c>
      <c r="K95" s="180">
        <v>0</v>
      </c>
    </row>
    <row r="96" spans="1:11" s="1" customFormat="1" ht="42.75" x14ac:dyDescent="0.2">
      <c r="A96" s="106">
        <f t="shared" si="4"/>
        <v>84</v>
      </c>
      <c r="B96" s="8">
        <v>209138</v>
      </c>
      <c r="C96" s="137" t="s">
        <v>225</v>
      </c>
      <c r="D96" s="119" t="s">
        <v>39</v>
      </c>
      <c r="E96" s="128">
        <v>0</v>
      </c>
      <c r="F96" s="20">
        <v>276141</v>
      </c>
      <c r="G96" s="127">
        <v>0</v>
      </c>
      <c r="H96" s="191">
        <v>7</v>
      </c>
      <c r="I96" s="179">
        <v>7</v>
      </c>
      <c r="J96" s="179">
        <v>0.08</v>
      </c>
      <c r="K96" s="180">
        <v>0</v>
      </c>
    </row>
    <row r="97" spans="1:11" s="1" customFormat="1" ht="57" x14ac:dyDescent="0.2">
      <c r="A97" s="106">
        <f t="shared" si="4"/>
        <v>85</v>
      </c>
      <c r="B97" s="10">
        <v>209139</v>
      </c>
      <c r="C97" s="137" t="s">
        <v>77</v>
      </c>
      <c r="D97" s="119" t="s">
        <v>39</v>
      </c>
      <c r="E97" s="128">
        <v>41280000</v>
      </c>
      <c r="F97" s="20">
        <v>12900282</v>
      </c>
      <c r="G97" s="127">
        <v>12900281.109999999</v>
      </c>
      <c r="H97" s="191">
        <v>7.6</v>
      </c>
      <c r="I97" s="179">
        <v>2</v>
      </c>
      <c r="J97" s="179">
        <v>3.07</v>
      </c>
      <c r="K97" s="180">
        <v>3.07</v>
      </c>
    </row>
    <row r="98" spans="1:11" s="1" customFormat="1" ht="28.5" x14ac:dyDescent="0.2">
      <c r="A98" s="106">
        <v>86</v>
      </c>
      <c r="B98" s="11">
        <v>211714</v>
      </c>
      <c r="C98" s="137" t="s">
        <v>137</v>
      </c>
      <c r="D98" s="119" t="s">
        <v>39</v>
      </c>
      <c r="E98" s="74">
        <v>5000000</v>
      </c>
      <c r="F98" s="24">
        <v>67261991</v>
      </c>
      <c r="G98" s="127">
        <v>59879521.200000003</v>
      </c>
      <c r="H98" s="191">
        <v>12</v>
      </c>
      <c r="I98" s="179">
        <v>4.5</v>
      </c>
      <c r="J98" s="179">
        <v>12.52</v>
      </c>
      <c r="K98" s="180">
        <v>11.670000000000002</v>
      </c>
    </row>
    <row r="99" spans="1:11" s="2" customFormat="1" ht="42.75" x14ac:dyDescent="0.2">
      <c r="A99" s="106">
        <v>87</v>
      </c>
      <c r="B99" s="11">
        <v>221965</v>
      </c>
      <c r="C99" s="137" t="s">
        <v>78</v>
      </c>
      <c r="D99" s="119" t="s">
        <v>39</v>
      </c>
      <c r="E99" s="128">
        <v>40000000</v>
      </c>
      <c r="F99" s="20">
        <v>74824642</v>
      </c>
      <c r="G99" s="127">
        <v>73903484.709999993</v>
      </c>
      <c r="H99" s="191">
        <v>7.4</v>
      </c>
      <c r="I99" s="179">
        <v>7</v>
      </c>
      <c r="J99" s="179">
        <v>14.54</v>
      </c>
      <c r="K99" s="180">
        <v>11.52</v>
      </c>
    </row>
    <row r="100" spans="1:11" s="2" customFormat="1" ht="42.75" x14ac:dyDescent="0.2">
      <c r="A100" s="106">
        <f t="shared" si="4"/>
        <v>88</v>
      </c>
      <c r="B100" s="11">
        <v>224119</v>
      </c>
      <c r="C100" s="138" t="s">
        <v>180</v>
      </c>
      <c r="D100" s="119" t="s">
        <v>39</v>
      </c>
      <c r="E100" s="131">
        <v>0</v>
      </c>
      <c r="F100" s="20">
        <v>23442381</v>
      </c>
      <c r="G100" s="72">
        <v>23442380.870000001</v>
      </c>
      <c r="H100" s="191">
        <v>26</v>
      </c>
      <c r="I100" s="179">
        <v>9.4600000000000009</v>
      </c>
      <c r="J100" s="179">
        <v>4.1500000000000004</v>
      </c>
      <c r="K100" s="180">
        <v>0.87000000000000011</v>
      </c>
    </row>
    <row r="101" spans="1:11" s="2" customFormat="1" ht="57" x14ac:dyDescent="0.2">
      <c r="A101" s="106">
        <f t="shared" si="4"/>
        <v>89</v>
      </c>
      <c r="B101" s="11">
        <v>227920</v>
      </c>
      <c r="C101" s="138" t="s">
        <v>181</v>
      </c>
      <c r="D101" s="119" t="s">
        <v>39</v>
      </c>
      <c r="E101" s="131">
        <v>0</v>
      </c>
      <c r="F101" s="20">
        <v>59235432</v>
      </c>
      <c r="G101" s="72">
        <v>58922297.880000003</v>
      </c>
      <c r="H101" s="191">
        <v>9.5</v>
      </c>
      <c r="I101" s="179">
        <v>3.1</v>
      </c>
      <c r="J101" s="179">
        <v>12.01</v>
      </c>
      <c r="K101" s="180">
        <v>8.98</v>
      </c>
    </row>
    <row r="102" spans="1:11" s="2" customFormat="1" ht="57" x14ac:dyDescent="0.2">
      <c r="A102" s="106">
        <f t="shared" si="4"/>
        <v>90</v>
      </c>
      <c r="B102" s="11">
        <v>228062</v>
      </c>
      <c r="C102" s="138" t="s">
        <v>182</v>
      </c>
      <c r="D102" s="119" t="s">
        <v>39</v>
      </c>
      <c r="E102" s="131">
        <v>0</v>
      </c>
      <c r="F102" s="20">
        <v>46783238</v>
      </c>
      <c r="G102" s="72">
        <v>44489132.390000001</v>
      </c>
      <c r="H102" s="191">
        <v>12</v>
      </c>
      <c r="I102" s="179">
        <v>3.78</v>
      </c>
      <c r="J102" s="179">
        <v>8.93</v>
      </c>
      <c r="K102" s="180">
        <v>6.79</v>
      </c>
    </row>
    <row r="103" spans="1:11" s="2" customFormat="1" ht="71.25" x14ac:dyDescent="0.2">
      <c r="A103" s="106">
        <f t="shared" si="4"/>
        <v>91</v>
      </c>
      <c r="B103" s="11">
        <v>228911</v>
      </c>
      <c r="C103" s="138" t="s">
        <v>269</v>
      </c>
      <c r="D103" s="119" t="s">
        <v>41</v>
      </c>
      <c r="E103" s="131">
        <v>0</v>
      </c>
      <c r="F103" s="20">
        <v>100000</v>
      </c>
      <c r="G103" s="72">
        <v>0</v>
      </c>
      <c r="H103" s="191">
        <v>0</v>
      </c>
      <c r="I103" s="179">
        <v>0</v>
      </c>
      <c r="J103" s="179">
        <v>1</v>
      </c>
      <c r="K103" s="180">
        <v>0</v>
      </c>
    </row>
    <row r="104" spans="1:11" s="2" customFormat="1" ht="42.75" x14ac:dyDescent="0.2">
      <c r="A104" s="106">
        <f t="shared" si="4"/>
        <v>92</v>
      </c>
      <c r="B104" s="11">
        <v>245060</v>
      </c>
      <c r="C104" s="138" t="s">
        <v>229</v>
      </c>
      <c r="D104" s="119" t="s">
        <v>39</v>
      </c>
      <c r="E104" s="131">
        <v>0</v>
      </c>
      <c r="F104" s="20">
        <v>22331094</v>
      </c>
      <c r="G104" s="72">
        <v>17022948.050000001</v>
      </c>
      <c r="H104" s="191">
        <v>8.7899999999999991</v>
      </c>
      <c r="I104" s="179">
        <v>4.05</v>
      </c>
      <c r="J104" s="179">
        <v>3.9</v>
      </c>
      <c r="K104" s="180">
        <v>5.2</v>
      </c>
    </row>
    <row r="105" spans="1:11" s="2" customFormat="1" ht="57" x14ac:dyDescent="0.2">
      <c r="A105" s="106">
        <f t="shared" si="4"/>
        <v>93</v>
      </c>
      <c r="B105" s="11">
        <v>245284</v>
      </c>
      <c r="C105" s="138" t="s">
        <v>228</v>
      </c>
      <c r="D105" s="119" t="s">
        <v>41</v>
      </c>
      <c r="E105" s="131">
        <v>0</v>
      </c>
      <c r="F105" s="20">
        <v>1000000</v>
      </c>
      <c r="G105" s="72">
        <v>0</v>
      </c>
      <c r="H105" s="191">
        <v>12</v>
      </c>
      <c r="I105" s="179">
        <v>1</v>
      </c>
      <c r="J105" s="179">
        <v>0.28999999999999998</v>
      </c>
      <c r="K105" s="180">
        <v>0</v>
      </c>
    </row>
    <row r="106" spans="1:11" s="2" customFormat="1" ht="42.75" x14ac:dyDescent="0.2">
      <c r="A106" s="106">
        <f t="shared" si="4"/>
        <v>94</v>
      </c>
      <c r="B106" s="11">
        <v>245285</v>
      </c>
      <c r="C106" s="138" t="s">
        <v>227</v>
      </c>
      <c r="D106" s="119" t="s">
        <v>39</v>
      </c>
      <c r="E106" s="131">
        <v>0</v>
      </c>
      <c r="F106" s="20">
        <v>1000000</v>
      </c>
      <c r="G106" s="72">
        <v>0</v>
      </c>
      <c r="H106" s="191">
        <v>9.1</v>
      </c>
      <c r="I106" s="179">
        <v>1</v>
      </c>
      <c r="J106" s="179">
        <v>0.28999999999999998</v>
      </c>
      <c r="K106" s="180">
        <v>0</v>
      </c>
    </row>
    <row r="107" spans="1:11" s="2" customFormat="1" ht="42.75" x14ac:dyDescent="0.2">
      <c r="A107" s="106">
        <f t="shared" si="4"/>
        <v>95</v>
      </c>
      <c r="B107" s="11">
        <v>245568</v>
      </c>
      <c r="C107" s="138" t="s">
        <v>226</v>
      </c>
      <c r="D107" s="119" t="s">
        <v>39</v>
      </c>
      <c r="E107" s="131">
        <v>0</v>
      </c>
      <c r="F107" s="20">
        <v>100000</v>
      </c>
      <c r="G107" s="72">
        <v>0</v>
      </c>
      <c r="H107" s="191">
        <v>4.6100000000000003</v>
      </c>
      <c r="I107" s="179">
        <v>0</v>
      </c>
      <c r="J107" s="179">
        <v>0.02</v>
      </c>
      <c r="K107" s="180">
        <v>0</v>
      </c>
    </row>
    <row r="108" spans="1:11" s="2" customFormat="1" ht="57" x14ac:dyDescent="0.2">
      <c r="A108" s="106">
        <f t="shared" si="4"/>
        <v>96</v>
      </c>
      <c r="B108" s="11">
        <v>245586</v>
      </c>
      <c r="C108" s="138" t="s">
        <v>215</v>
      </c>
      <c r="D108" s="119" t="s">
        <v>39</v>
      </c>
      <c r="E108" s="131">
        <v>0</v>
      </c>
      <c r="F108" s="20">
        <v>311722</v>
      </c>
      <c r="G108" s="72">
        <v>0</v>
      </c>
      <c r="H108" s="191">
        <v>1.61</v>
      </c>
      <c r="I108" s="179">
        <v>0</v>
      </c>
      <c r="J108" s="179">
        <v>0.06</v>
      </c>
      <c r="K108" s="180">
        <v>0</v>
      </c>
    </row>
    <row r="109" spans="1:11" s="2" customFormat="1" ht="42.75" x14ac:dyDescent="0.2">
      <c r="A109" s="106">
        <f t="shared" si="4"/>
        <v>97</v>
      </c>
      <c r="B109" s="11">
        <v>263303</v>
      </c>
      <c r="C109" s="138" t="s">
        <v>216</v>
      </c>
      <c r="D109" s="119" t="s">
        <v>39</v>
      </c>
      <c r="E109" s="131">
        <v>0</v>
      </c>
      <c r="F109" s="20">
        <v>200000</v>
      </c>
      <c r="G109" s="72">
        <v>0</v>
      </c>
      <c r="H109" s="191">
        <v>22.94</v>
      </c>
      <c r="I109" s="179">
        <v>0</v>
      </c>
      <c r="J109" s="179">
        <v>0.04</v>
      </c>
      <c r="K109" s="180">
        <v>0</v>
      </c>
    </row>
    <row r="110" spans="1:11" s="2" customFormat="1" ht="42.75" x14ac:dyDescent="0.2">
      <c r="A110" s="106">
        <f t="shared" si="4"/>
        <v>98</v>
      </c>
      <c r="B110" s="11">
        <v>280178</v>
      </c>
      <c r="C110" s="138" t="s">
        <v>223</v>
      </c>
      <c r="D110" s="119" t="s">
        <v>39</v>
      </c>
      <c r="E110" s="131">
        <v>0</v>
      </c>
      <c r="F110" s="20">
        <v>1000000</v>
      </c>
      <c r="G110" s="72">
        <v>0</v>
      </c>
      <c r="H110" s="191">
        <v>0</v>
      </c>
      <c r="I110" s="179">
        <v>0</v>
      </c>
      <c r="J110" s="179">
        <v>2.7</v>
      </c>
      <c r="K110" s="180">
        <v>0</v>
      </c>
    </row>
    <row r="111" spans="1:11" s="2" customFormat="1" ht="42.75" x14ac:dyDescent="0.2">
      <c r="A111" s="106">
        <f t="shared" si="4"/>
        <v>99</v>
      </c>
      <c r="B111" s="11">
        <v>280203</v>
      </c>
      <c r="C111" s="138" t="s">
        <v>224</v>
      </c>
      <c r="D111" s="119" t="s">
        <v>39</v>
      </c>
      <c r="E111" s="131">
        <v>0</v>
      </c>
      <c r="F111" s="20">
        <v>1000000</v>
      </c>
      <c r="G111" s="72">
        <v>0</v>
      </c>
      <c r="H111" s="191">
        <v>0</v>
      </c>
      <c r="I111" s="179">
        <v>0</v>
      </c>
      <c r="J111" s="179">
        <v>3.7</v>
      </c>
      <c r="K111" s="180">
        <v>0</v>
      </c>
    </row>
    <row r="112" spans="1:11" s="1" customFormat="1" ht="42.75" x14ac:dyDescent="0.2">
      <c r="A112" s="106">
        <f t="shared" si="4"/>
        <v>100</v>
      </c>
      <c r="B112" s="8">
        <v>72219</v>
      </c>
      <c r="C112" s="137" t="s">
        <v>79</v>
      </c>
      <c r="D112" s="119" t="s">
        <v>39</v>
      </c>
      <c r="E112" s="128">
        <v>33517793</v>
      </c>
      <c r="F112" s="20">
        <v>58951111</v>
      </c>
      <c r="G112" s="127">
        <v>56820046.990000002</v>
      </c>
      <c r="H112" s="191">
        <v>34</v>
      </c>
      <c r="I112" s="179">
        <v>6</v>
      </c>
      <c r="J112" s="179">
        <v>10.16</v>
      </c>
      <c r="K112" s="180">
        <v>6.75</v>
      </c>
    </row>
    <row r="113" spans="1:11" s="1" customFormat="1" ht="42.75" x14ac:dyDescent="0.2">
      <c r="A113" s="106">
        <f t="shared" si="4"/>
        <v>101</v>
      </c>
      <c r="B113" s="11">
        <v>72220</v>
      </c>
      <c r="C113" s="137" t="s">
        <v>5</v>
      </c>
      <c r="D113" s="119" t="s">
        <v>39</v>
      </c>
      <c r="E113" s="128">
        <v>27524022</v>
      </c>
      <c r="F113" s="20">
        <v>67626153</v>
      </c>
      <c r="G113" s="127">
        <v>49313595.630000003</v>
      </c>
      <c r="H113" s="191">
        <v>27.92</v>
      </c>
      <c r="I113" s="179">
        <v>5</v>
      </c>
      <c r="J113" s="179">
        <v>11.69</v>
      </c>
      <c r="K113" s="180">
        <v>4.4800000000000004</v>
      </c>
    </row>
    <row r="114" spans="1:11" s="1" customFormat="1" ht="15" customHeight="1" x14ac:dyDescent="0.2">
      <c r="A114" s="107" t="s">
        <v>80</v>
      </c>
      <c r="B114" s="96"/>
      <c r="C114" s="139"/>
      <c r="D114" s="120"/>
      <c r="E114" s="107"/>
      <c r="F114" s="96"/>
      <c r="G114" s="108"/>
      <c r="H114" s="192"/>
      <c r="I114" s="186"/>
      <c r="J114" s="186"/>
      <c r="K114" s="187"/>
    </row>
    <row r="115" spans="1:11" s="1" customFormat="1" ht="42.75" x14ac:dyDescent="0.2">
      <c r="A115" s="106">
        <v>102</v>
      </c>
      <c r="B115" s="11">
        <v>210430</v>
      </c>
      <c r="C115" s="137" t="s">
        <v>81</v>
      </c>
      <c r="D115" s="119" t="s">
        <v>39</v>
      </c>
      <c r="E115" s="74">
        <v>500000</v>
      </c>
      <c r="F115" s="24">
        <v>41531818</v>
      </c>
      <c r="G115" s="127">
        <v>40989365.240000002</v>
      </c>
      <c r="H115" s="191">
        <v>15</v>
      </c>
      <c r="I115" s="179">
        <v>5</v>
      </c>
      <c r="J115" s="179">
        <v>8.1999999999999993</v>
      </c>
      <c r="K115" s="180">
        <v>7.08</v>
      </c>
    </row>
    <row r="116" spans="1:11" s="1" customFormat="1" ht="57" x14ac:dyDescent="0.2">
      <c r="A116" s="106">
        <f t="shared" ref="A116:A119" si="5">A115+1</f>
        <v>103</v>
      </c>
      <c r="B116" s="11">
        <v>210761</v>
      </c>
      <c r="C116" s="137" t="s">
        <v>188</v>
      </c>
      <c r="D116" s="119" t="s">
        <v>39</v>
      </c>
      <c r="E116" s="74">
        <v>0</v>
      </c>
      <c r="F116" s="24">
        <v>49985789</v>
      </c>
      <c r="G116" s="127">
        <v>49095170.82</v>
      </c>
      <c r="H116" s="191">
        <v>7.7</v>
      </c>
      <c r="I116" s="179">
        <v>2.7</v>
      </c>
      <c r="J116" s="179">
        <v>8.93</v>
      </c>
      <c r="K116" s="180">
        <v>8.68</v>
      </c>
    </row>
    <row r="117" spans="1:11" s="1" customFormat="1" ht="28.5" x14ac:dyDescent="0.2">
      <c r="A117" s="106">
        <v>104</v>
      </c>
      <c r="B117" s="8">
        <v>224311</v>
      </c>
      <c r="C117" s="137" t="s">
        <v>138</v>
      </c>
      <c r="D117" s="119" t="s">
        <v>39</v>
      </c>
      <c r="E117" s="74">
        <v>5000000</v>
      </c>
      <c r="F117" s="24">
        <v>19742176</v>
      </c>
      <c r="G117" s="127">
        <v>19742174.23</v>
      </c>
      <c r="H117" s="191">
        <v>32</v>
      </c>
      <c r="I117" s="179">
        <v>6</v>
      </c>
      <c r="J117" s="179">
        <v>3.62</v>
      </c>
      <c r="K117" s="180">
        <v>0.96</v>
      </c>
    </row>
    <row r="118" spans="1:11" s="1" customFormat="1" ht="42.75" x14ac:dyDescent="0.2">
      <c r="A118" s="106">
        <f t="shared" si="5"/>
        <v>105</v>
      </c>
      <c r="B118" s="8">
        <v>228249</v>
      </c>
      <c r="C118" s="137" t="s">
        <v>249</v>
      </c>
      <c r="D118" s="119" t="s">
        <v>39</v>
      </c>
      <c r="E118" s="74">
        <v>0</v>
      </c>
      <c r="F118" s="24">
        <v>41242056</v>
      </c>
      <c r="G118" s="127">
        <v>39904212.950000003</v>
      </c>
      <c r="H118" s="191">
        <v>9</v>
      </c>
      <c r="I118" s="179">
        <v>0.2</v>
      </c>
      <c r="J118" s="179">
        <v>6.09</v>
      </c>
      <c r="K118" s="180">
        <v>4.62</v>
      </c>
    </row>
    <row r="119" spans="1:11" s="1" customFormat="1" ht="42.75" x14ac:dyDescent="0.2">
      <c r="A119" s="106">
        <f t="shared" si="5"/>
        <v>106</v>
      </c>
      <c r="B119" s="8">
        <v>228250</v>
      </c>
      <c r="C119" s="137" t="s">
        <v>33</v>
      </c>
      <c r="D119" s="119" t="s">
        <v>50</v>
      </c>
      <c r="E119" s="74">
        <v>5200000</v>
      </c>
      <c r="F119" s="24">
        <v>58992744</v>
      </c>
      <c r="G119" s="127">
        <v>58989456.469999999</v>
      </c>
      <c r="H119" s="191">
        <v>13</v>
      </c>
      <c r="I119" s="179">
        <v>5</v>
      </c>
      <c r="J119" s="179">
        <v>4.54</v>
      </c>
      <c r="K119" s="180">
        <v>4.5600000000000005</v>
      </c>
    </row>
    <row r="120" spans="1:11" s="1" customFormat="1" ht="15" customHeight="1" x14ac:dyDescent="0.2">
      <c r="A120" s="107" t="s">
        <v>82</v>
      </c>
      <c r="B120" s="96"/>
      <c r="C120" s="139"/>
      <c r="D120" s="120"/>
      <c r="E120" s="107"/>
      <c r="F120" s="96"/>
      <c r="G120" s="108"/>
      <c r="H120" s="192"/>
      <c r="I120" s="186"/>
      <c r="J120" s="186"/>
      <c r="K120" s="187"/>
    </row>
    <row r="121" spans="1:11" s="1" customFormat="1" ht="71.25" x14ac:dyDescent="0.2">
      <c r="A121" s="106">
        <f>A119+1</f>
        <v>107</v>
      </c>
      <c r="B121" s="8">
        <v>191416</v>
      </c>
      <c r="C121" s="137" t="s">
        <v>83</v>
      </c>
      <c r="D121" s="119" t="s">
        <v>39</v>
      </c>
      <c r="E121" s="74">
        <v>15000000</v>
      </c>
      <c r="F121" s="24">
        <v>686049</v>
      </c>
      <c r="G121" s="132">
        <v>686048.44</v>
      </c>
      <c r="H121" s="191">
        <v>17.5</v>
      </c>
      <c r="I121" s="179">
        <v>0</v>
      </c>
      <c r="J121" s="179">
        <v>0.19</v>
      </c>
      <c r="K121" s="180">
        <v>0</v>
      </c>
    </row>
    <row r="122" spans="1:11" s="1" customFormat="1" ht="42.75" x14ac:dyDescent="0.2">
      <c r="A122" s="106">
        <f t="shared" ref="A122" si="6">A121+1</f>
        <v>108</v>
      </c>
      <c r="B122" s="8">
        <v>207018</v>
      </c>
      <c r="C122" s="137" t="s">
        <v>189</v>
      </c>
      <c r="D122" s="119" t="s">
        <v>39</v>
      </c>
      <c r="E122" s="74">
        <v>0</v>
      </c>
      <c r="F122" s="24">
        <v>78557374</v>
      </c>
      <c r="G122" s="132">
        <v>78557372.159999996</v>
      </c>
      <c r="H122" s="191">
        <v>6</v>
      </c>
      <c r="I122" s="179">
        <v>4.05</v>
      </c>
      <c r="J122" s="179">
        <v>7.28</v>
      </c>
      <c r="K122" s="180">
        <v>4.03</v>
      </c>
    </row>
    <row r="123" spans="1:11" s="1" customFormat="1" ht="15" customHeight="1" x14ac:dyDescent="0.2">
      <c r="A123" s="107" t="s">
        <v>84</v>
      </c>
      <c r="B123" s="96"/>
      <c r="C123" s="139"/>
      <c r="D123" s="120"/>
      <c r="E123" s="107"/>
      <c r="F123" s="96"/>
      <c r="G123" s="108"/>
      <c r="H123" s="192"/>
      <c r="I123" s="186"/>
      <c r="J123" s="186"/>
      <c r="K123" s="187"/>
    </row>
    <row r="124" spans="1:11" s="1" customFormat="1" ht="57" x14ac:dyDescent="0.2">
      <c r="A124" s="106">
        <f>A122+1</f>
        <v>109</v>
      </c>
      <c r="B124" s="8">
        <v>191415</v>
      </c>
      <c r="C124" s="137" t="s">
        <v>15</v>
      </c>
      <c r="D124" s="119" t="s">
        <v>40</v>
      </c>
      <c r="E124" s="74">
        <v>1381000</v>
      </c>
      <c r="F124" s="24">
        <v>8674763</v>
      </c>
      <c r="G124" s="132">
        <v>0</v>
      </c>
      <c r="H124" s="191">
        <v>204</v>
      </c>
      <c r="I124" s="179">
        <v>0</v>
      </c>
      <c r="J124" s="179">
        <v>48.18</v>
      </c>
      <c r="K124" s="180">
        <v>0</v>
      </c>
    </row>
    <row r="125" spans="1:11" s="1" customFormat="1" ht="15" customHeight="1" x14ac:dyDescent="0.2">
      <c r="A125" s="107" t="s">
        <v>85</v>
      </c>
      <c r="B125" s="96"/>
      <c r="C125" s="139"/>
      <c r="D125" s="120"/>
      <c r="E125" s="107"/>
      <c r="F125" s="96"/>
      <c r="G125" s="108"/>
      <c r="H125" s="192"/>
      <c r="I125" s="186"/>
      <c r="J125" s="186"/>
      <c r="K125" s="187"/>
    </row>
    <row r="126" spans="1:11" s="1" customFormat="1" ht="42.75" x14ac:dyDescent="0.2">
      <c r="A126" s="106">
        <v>110</v>
      </c>
      <c r="B126" s="8">
        <v>226251</v>
      </c>
      <c r="C126" s="137" t="s">
        <v>86</v>
      </c>
      <c r="D126" s="119" t="s">
        <v>39</v>
      </c>
      <c r="E126" s="74">
        <v>6000000</v>
      </c>
      <c r="F126" s="24">
        <v>1364829</v>
      </c>
      <c r="G126" s="127">
        <v>1364828.54</v>
      </c>
      <c r="H126" s="191">
        <v>1.5</v>
      </c>
      <c r="I126" s="179">
        <v>1.4</v>
      </c>
      <c r="J126" s="179">
        <v>0.15</v>
      </c>
      <c r="K126" s="180">
        <v>0</v>
      </c>
    </row>
    <row r="127" spans="1:11" s="1" customFormat="1" ht="42.75" x14ac:dyDescent="0.2">
      <c r="A127" s="106">
        <f t="shared" ref="A127:A130" si="7">+A126+1</f>
        <v>111</v>
      </c>
      <c r="B127" s="8">
        <v>226253</v>
      </c>
      <c r="C127" s="137" t="s">
        <v>35</v>
      </c>
      <c r="D127" s="119" t="s">
        <v>39</v>
      </c>
      <c r="E127" s="74">
        <v>10000000</v>
      </c>
      <c r="F127" s="24">
        <v>153861</v>
      </c>
      <c r="G127" s="127">
        <v>0</v>
      </c>
      <c r="H127" s="191">
        <v>3.9</v>
      </c>
      <c r="I127" s="179">
        <v>0</v>
      </c>
      <c r="J127" s="179">
        <v>0.02</v>
      </c>
      <c r="K127" s="180">
        <v>0</v>
      </c>
    </row>
    <row r="128" spans="1:11" s="1" customFormat="1" ht="28.5" x14ac:dyDescent="0.2">
      <c r="A128" s="106">
        <v>112</v>
      </c>
      <c r="B128" s="8">
        <v>226259</v>
      </c>
      <c r="C128" s="137" t="s">
        <v>87</v>
      </c>
      <c r="D128" s="119" t="s">
        <v>40</v>
      </c>
      <c r="E128" s="74">
        <v>20000000</v>
      </c>
      <c r="F128" s="24">
        <v>57311</v>
      </c>
      <c r="G128" s="127">
        <v>0</v>
      </c>
      <c r="H128" s="191">
        <v>60</v>
      </c>
      <c r="I128" s="179">
        <v>0</v>
      </c>
      <c r="J128" s="179">
        <v>0.22</v>
      </c>
      <c r="K128" s="180">
        <v>0</v>
      </c>
    </row>
    <row r="129" spans="1:11" s="1" customFormat="1" ht="57" x14ac:dyDescent="0.2">
      <c r="A129" s="106">
        <f t="shared" si="7"/>
        <v>113</v>
      </c>
      <c r="B129" s="8">
        <v>226260</v>
      </c>
      <c r="C129" s="137" t="s">
        <v>88</v>
      </c>
      <c r="D129" s="119" t="s">
        <v>39</v>
      </c>
      <c r="E129" s="74">
        <v>20000000</v>
      </c>
      <c r="F129" s="24">
        <v>79450</v>
      </c>
      <c r="G129" s="127">
        <v>0</v>
      </c>
      <c r="H129" s="191">
        <v>3</v>
      </c>
      <c r="I129" s="179">
        <v>0</v>
      </c>
      <c r="J129" s="179">
        <v>0.01</v>
      </c>
      <c r="K129" s="180">
        <v>0</v>
      </c>
    </row>
    <row r="130" spans="1:11" s="1" customFormat="1" ht="57" x14ac:dyDescent="0.2">
      <c r="A130" s="106">
        <f t="shared" si="7"/>
        <v>114</v>
      </c>
      <c r="B130" s="8">
        <v>226261</v>
      </c>
      <c r="C130" s="137" t="s">
        <v>89</v>
      </c>
      <c r="D130" s="119" t="s">
        <v>39</v>
      </c>
      <c r="E130" s="74">
        <v>10000000</v>
      </c>
      <c r="F130" s="24">
        <v>83420</v>
      </c>
      <c r="G130" s="127">
        <v>83419.34</v>
      </c>
      <c r="H130" s="191">
        <v>3</v>
      </c>
      <c r="I130" s="179">
        <v>0</v>
      </c>
      <c r="J130" s="179">
        <v>0.01</v>
      </c>
      <c r="K130" s="180">
        <v>0</v>
      </c>
    </row>
    <row r="131" spans="1:11" s="1" customFormat="1" ht="23.25" customHeight="1" thickBot="1" x14ac:dyDescent="0.25">
      <c r="A131" s="110" t="s">
        <v>27</v>
      </c>
      <c r="B131" s="111"/>
      <c r="C131" s="112"/>
      <c r="D131" s="122"/>
      <c r="E131" s="133">
        <f>SUM(E7:E130)</f>
        <v>1960864451</v>
      </c>
      <c r="F131" s="113">
        <f>SUM(F7:F130)</f>
        <v>2903855038</v>
      </c>
      <c r="G131" s="134">
        <f>SUM(G7:G130)</f>
        <v>2645375899.3799992</v>
      </c>
      <c r="H131" s="126"/>
      <c r="I131" s="114"/>
      <c r="J131" s="114"/>
      <c r="K131" s="115"/>
    </row>
    <row r="132" spans="1:11" x14ac:dyDescent="0.25">
      <c r="A132" s="237" t="s">
        <v>281</v>
      </c>
      <c r="E132" s="82"/>
      <c r="F132" s="83"/>
      <c r="G132" s="82"/>
    </row>
    <row r="133" spans="1:11" x14ac:dyDescent="0.25">
      <c r="F133" s="81"/>
    </row>
    <row r="134" spans="1:11" x14ac:dyDescent="0.25">
      <c r="A134" t="s">
        <v>282</v>
      </c>
    </row>
  </sheetData>
  <mergeCells count="9">
    <mergeCell ref="A2:C2"/>
    <mergeCell ref="A4:A5"/>
    <mergeCell ref="B4:B5"/>
    <mergeCell ref="C4:C5"/>
    <mergeCell ref="A3:D3"/>
    <mergeCell ref="E4:G4"/>
    <mergeCell ref="D4:D5"/>
    <mergeCell ref="H4:K4"/>
    <mergeCell ref="A131:C131"/>
  </mergeCells>
  <conditionalFormatting sqref="B7:B8">
    <cfRule type="duplicateValues" dxfId="24" priority="12"/>
  </conditionalFormatting>
  <conditionalFormatting sqref="B9:B15">
    <cfRule type="duplicateValues" dxfId="23" priority="11"/>
  </conditionalFormatting>
  <conditionalFormatting sqref="B30:B34 B36:B48">
    <cfRule type="duplicateValues" dxfId="22" priority="10"/>
  </conditionalFormatting>
  <conditionalFormatting sqref="B67:B68">
    <cfRule type="duplicateValues" dxfId="21" priority="8"/>
  </conditionalFormatting>
  <conditionalFormatting sqref="B71:B80">
    <cfRule type="duplicateValues" dxfId="20" priority="7"/>
  </conditionalFormatting>
  <conditionalFormatting sqref="B83">
    <cfRule type="duplicateValues" dxfId="19" priority="6"/>
  </conditionalFormatting>
  <conditionalFormatting sqref="B89">
    <cfRule type="duplicateValues" dxfId="18" priority="5"/>
  </conditionalFormatting>
  <conditionalFormatting sqref="B91:B93">
    <cfRule type="duplicateValues" dxfId="17" priority="4"/>
  </conditionalFormatting>
  <conditionalFormatting sqref="B100:B111">
    <cfRule type="duplicateValues" dxfId="16" priority="3"/>
  </conditionalFormatting>
  <conditionalFormatting sqref="B82">
    <cfRule type="duplicateValues" dxfId="15" priority="2"/>
  </conditionalFormatting>
  <conditionalFormatting sqref="B35">
    <cfRule type="duplicateValues" dxfId="14" priority="1"/>
  </conditionalFormatting>
  <conditionalFormatting sqref="B53:B54">
    <cfRule type="duplicateValues" dxfId="13" priority="20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17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AB72"/>
  <sheetViews>
    <sheetView view="pageBreakPreview" zoomScale="70" zoomScaleNormal="80" zoomScaleSheetLayoutView="70" workbookViewId="0">
      <pane ySplit="5" topLeftCell="A59" activePane="bottomLeft" state="frozen"/>
      <selection activeCell="C70" sqref="C70"/>
      <selection pane="bottomLeft" activeCell="A72" sqref="A72"/>
    </sheetView>
  </sheetViews>
  <sheetFormatPr baseColWidth="10" defaultColWidth="11.42578125" defaultRowHeight="14.25" x14ac:dyDescent="0.2"/>
  <cols>
    <col min="1" max="1" width="10" style="5" customWidth="1"/>
    <col min="2" max="2" width="12.28515625" style="6" customWidth="1"/>
    <col min="3" max="3" width="51.42578125" style="3" customWidth="1"/>
    <col min="4" max="4" width="23.85546875" style="3" customWidth="1"/>
    <col min="5" max="5" width="24.28515625" style="28" customWidth="1"/>
    <col min="6" max="6" width="23.28515625" style="27" customWidth="1"/>
    <col min="7" max="7" width="27.7109375" style="12" customWidth="1"/>
    <col min="8" max="8" width="19.42578125" style="12" customWidth="1"/>
    <col min="9" max="11" width="18.85546875" style="12" customWidth="1"/>
    <col min="12" max="12" width="14" style="1" hidden="1" customWidth="1"/>
    <col min="13" max="13" width="13.140625" style="1" hidden="1" customWidth="1"/>
    <col min="14" max="14" width="14.42578125" style="1" hidden="1" customWidth="1"/>
    <col min="15" max="15" width="48.140625" style="1" hidden="1" customWidth="1"/>
    <col min="16" max="16" width="27.42578125" style="1" hidden="1" customWidth="1"/>
    <col min="17" max="16384" width="11.42578125" style="1"/>
  </cols>
  <sheetData>
    <row r="1" spans="1:16" ht="15" customHeight="1" x14ac:dyDescent="0.2">
      <c r="A1" s="87" t="s">
        <v>0</v>
      </c>
      <c r="B1" s="87"/>
      <c r="C1" s="87"/>
      <c r="D1" s="87"/>
    </row>
    <row r="2" spans="1:16" ht="15" customHeight="1" x14ac:dyDescent="0.2">
      <c r="A2" s="87" t="s">
        <v>91</v>
      </c>
      <c r="B2" s="87"/>
      <c r="C2" s="87"/>
      <c r="D2" s="87"/>
    </row>
    <row r="3" spans="1:16" ht="15.75" customHeight="1" thickBot="1" x14ac:dyDescent="0.25">
      <c r="A3" s="87" t="s">
        <v>156</v>
      </c>
      <c r="B3" s="87"/>
      <c r="C3" s="87"/>
      <c r="D3" s="87"/>
      <c r="E3" s="4"/>
      <c r="F3" s="12"/>
      <c r="J3" s="142" t="s">
        <v>279</v>
      </c>
    </row>
    <row r="4" spans="1:16" ht="15" x14ac:dyDescent="0.2">
      <c r="A4" s="98" t="s">
        <v>2</v>
      </c>
      <c r="B4" s="99" t="s">
        <v>3</v>
      </c>
      <c r="C4" s="100" t="s">
        <v>4</v>
      </c>
      <c r="D4" s="100" t="s">
        <v>38</v>
      </c>
      <c r="E4" s="144" t="s">
        <v>280</v>
      </c>
      <c r="F4" s="144"/>
      <c r="G4" s="144"/>
      <c r="H4" s="162" t="s">
        <v>32</v>
      </c>
      <c r="I4" s="149"/>
      <c r="J4" s="149"/>
      <c r="K4" s="150"/>
      <c r="L4" s="86" t="s">
        <v>135</v>
      </c>
      <c r="M4" s="84"/>
      <c r="N4" s="84" t="s">
        <v>44</v>
      </c>
      <c r="O4" s="84" t="s">
        <v>45</v>
      </c>
      <c r="P4" s="84" t="s">
        <v>136</v>
      </c>
    </row>
    <row r="5" spans="1:16" ht="31.5" customHeight="1" thickBot="1" x14ac:dyDescent="0.25">
      <c r="A5" s="101"/>
      <c r="B5" s="102"/>
      <c r="C5" s="103"/>
      <c r="D5" s="103"/>
      <c r="E5" s="147" t="s">
        <v>29</v>
      </c>
      <c r="F5" s="147" t="s">
        <v>28</v>
      </c>
      <c r="G5" s="196" t="s">
        <v>34</v>
      </c>
      <c r="H5" s="152" t="s">
        <v>31</v>
      </c>
      <c r="I5" s="152" t="s">
        <v>29</v>
      </c>
      <c r="J5" s="152" t="s">
        <v>28</v>
      </c>
      <c r="K5" s="153" t="s">
        <v>34</v>
      </c>
      <c r="L5" s="123" t="s">
        <v>36</v>
      </c>
      <c r="M5" s="17" t="s">
        <v>37</v>
      </c>
      <c r="N5" s="84"/>
      <c r="O5" s="84"/>
      <c r="P5" s="84"/>
    </row>
    <row r="6" spans="1:16" s="2" customFormat="1" ht="17.25" customHeight="1" x14ac:dyDescent="0.2">
      <c r="A6" s="193" t="s">
        <v>92</v>
      </c>
      <c r="B6" s="194"/>
      <c r="C6" s="194"/>
      <c r="D6" s="194"/>
      <c r="E6" s="194"/>
      <c r="F6" s="194"/>
      <c r="G6" s="194"/>
      <c r="H6" s="194"/>
      <c r="I6" s="194"/>
      <c r="J6" s="194"/>
      <c r="K6" s="195"/>
      <c r="L6" s="160"/>
      <c r="M6" s="154"/>
      <c r="N6" s="154"/>
      <c r="O6" s="154"/>
      <c r="P6" s="154"/>
    </row>
    <row r="7" spans="1:16" s="2" customFormat="1" ht="57" x14ac:dyDescent="0.2">
      <c r="A7" s="106">
        <v>1</v>
      </c>
      <c r="B7" s="8">
        <v>131645</v>
      </c>
      <c r="C7" s="9" t="s">
        <v>110</v>
      </c>
      <c r="D7" s="9" t="s">
        <v>97</v>
      </c>
      <c r="E7" s="13">
        <v>3852934</v>
      </c>
      <c r="F7" s="13">
        <v>3852934</v>
      </c>
      <c r="G7" s="13">
        <v>3852933.89</v>
      </c>
      <c r="H7" s="179">
        <v>1745</v>
      </c>
      <c r="I7" s="179">
        <v>2610</v>
      </c>
      <c r="J7" s="179">
        <v>1101</v>
      </c>
      <c r="K7" s="180">
        <v>367.49</v>
      </c>
      <c r="L7" s="161">
        <v>154</v>
      </c>
      <c r="M7" s="14">
        <v>157</v>
      </c>
      <c r="N7" s="14">
        <v>1745</v>
      </c>
      <c r="O7" s="14" t="s">
        <v>96</v>
      </c>
      <c r="P7" s="14" t="s">
        <v>46</v>
      </c>
    </row>
    <row r="8" spans="1:16" s="2" customFormat="1" ht="57" x14ac:dyDescent="0.2">
      <c r="A8" s="106">
        <v>2</v>
      </c>
      <c r="B8" s="8">
        <v>132718</v>
      </c>
      <c r="C8" s="9" t="s">
        <v>250</v>
      </c>
      <c r="D8" s="9" t="s">
        <v>41</v>
      </c>
      <c r="E8" s="24">
        <v>0</v>
      </c>
      <c r="F8" s="24">
        <v>47809</v>
      </c>
      <c r="G8" s="13">
        <v>0</v>
      </c>
      <c r="H8" s="179">
        <v>119</v>
      </c>
      <c r="I8" s="179">
        <v>14</v>
      </c>
      <c r="J8" s="179">
        <v>1</v>
      </c>
      <c r="K8" s="180">
        <v>1</v>
      </c>
      <c r="L8" s="161"/>
      <c r="M8" s="14"/>
      <c r="N8" s="14"/>
      <c r="O8" s="14"/>
      <c r="P8" s="14"/>
    </row>
    <row r="9" spans="1:16" s="2" customFormat="1" ht="42.75" x14ac:dyDescent="0.2">
      <c r="A9" s="106">
        <f t="shared" ref="A9:A26" si="0">A8+1</f>
        <v>3</v>
      </c>
      <c r="B9" s="10">
        <v>132781</v>
      </c>
      <c r="C9" s="9" t="s">
        <v>93</v>
      </c>
      <c r="D9" s="9" t="s">
        <v>97</v>
      </c>
      <c r="E9" s="24">
        <v>619245</v>
      </c>
      <c r="F9" s="24">
        <v>1230356</v>
      </c>
      <c r="G9" s="13">
        <v>1230354.3799999999</v>
      </c>
      <c r="H9" s="179">
        <v>2154</v>
      </c>
      <c r="I9" s="179">
        <v>711</v>
      </c>
      <c r="J9" s="179">
        <v>351</v>
      </c>
      <c r="K9" s="180">
        <v>351</v>
      </c>
      <c r="L9" s="161">
        <v>56</v>
      </c>
      <c r="M9" s="14">
        <v>64</v>
      </c>
      <c r="N9" s="14">
        <v>2154</v>
      </c>
      <c r="O9" s="14" t="s">
        <v>96</v>
      </c>
      <c r="P9" s="14" t="s">
        <v>46</v>
      </c>
    </row>
    <row r="10" spans="1:16" s="2" customFormat="1" ht="42.75" x14ac:dyDescent="0.2">
      <c r="A10" s="106">
        <f t="shared" si="0"/>
        <v>4</v>
      </c>
      <c r="B10" s="10">
        <v>133369</v>
      </c>
      <c r="C10" s="9" t="s">
        <v>251</v>
      </c>
      <c r="D10" s="9" t="s">
        <v>97</v>
      </c>
      <c r="E10" s="24">
        <v>0</v>
      </c>
      <c r="F10" s="24">
        <v>703782</v>
      </c>
      <c r="G10" s="13">
        <v>703781.29</v>
      </c>
      <c r="H10" s="179">
        <v>547</v>
      </c>
      <c r="I10" s="179">
        <v>334</v>
      </c>
      <c r="J10" s="179">
        <v>201</v>
      </c>
      <c r="K10" s="180">
        <v>196</v>
      </c>
      <c r="L10" s="161"/>
      <c r="M10" s="14"/>
      <c r="N10" s="14"/>
      <c r="O10" s="14"/>
      <c r="P10" s="14"/>
    </row>
    <row r="11" spans="1:16" s="2" customFormat="1" ht="42.75" x14ac:dyDescent="0.2">
      <c r="A11" s="106">
        <f t="shared" si="0"/>
        <v>5</v>
      </c>
      <c r="B11" s="10">
        <v>133657</v>
      </c>
      <c r="C11" s="9" t="s">
        <v>252</v>
      </c>
      <c r="D11" s="9" t="s">
        <v>97</v>
      </c>
      <c r="E11" s="24">
        <v>0</v>
      </c>
      <c r="F11" s="24">
        <v>1684527</v>
      </c>
      <c r="G11" s="13">
        <v>973852.65</v>
      </c>
      <c r="H11" s="179">
        <v>386</v>
      </c>
      <c r="I11" s="179">
        <v>307.02</v>
      </c>
      <c r="J11" s="179">
        <v>481.33</v>
      </c>
      <c r="K11" s="180">
        <v>284.49</v>
      </c>
      <c r="L11" s="161"/>
      <c r="M11" s="14"/>
      <c r="N11" s="14"/>
      <c r="O11" s="14"/>
      <c r="P11" s="14"/>
    </row>
    <row r="12" spans="1:16" s="2" customFormat="1" ht="57" x14ac:dyDescent="0.2">
      <c r="A12" s="106">
        <f t="shared" si="0"/>
        <v>6</v>
      </c>
      <c r="B12" s="10">
        <v>133663</v>
      </c>
      <c r="C12" s="9" t="s">
        <v>253</v>
      </c>
      <c r="D12" s="9" t="s">
        <v>97</v>
      </c>
      <c r="E12" s="24">
        <v>0</v>
      </c>
      <c r="F12" s="24">
        <v>1025586</v>
      </c>
      <c r="G12" s="13">
        <v>568842.69999999995</v>
      </c>
      <c r="H12" s="179">
        <v>294</v>
      </c>
      <c r="I12" s="179">
        <v>243</v>
      </c>
      <c r="J12" s="179">
        <v>293.33</v>
      </c>
      <c r="K12" s="180">
        <v>168.95</v>
      </c>
      <c r="L12" s="161"/>
      <c r="M12" s="14"/>
      <c r="N12" s="14"/>
      <c r="O12" s="14"/>
      <c r="P12" s="14"/>
    </row>
    <row r="13" spans="1:16" s="2" customFormat="1" ht="57" x14ac:dyDescent="0.2">
      <c r="A13" s="106">
        <f t="shared" si="0"/>
        <v>7</v>
      </c>
      <c r="B13" s="10">
        <v>133671</v>
      </c>
      <c r="C13" s="9" t="s">
        <v>254</v>
      </c>
      <c r="D13" s="9" t="s">
        <v>97</v>
      </c>
      <c r="E13" s="24">
        <v>0</v>
      </c>
      <c r="F13" s="24">
        <v>1818832</v>
      </c>
      <c r="G13" s="13">
        <v>1071029.8899999999</v>
      </c>
      <c r="H13" s="179">
        <v>936</v>
      </c>
      <c r="I13" s="179">
        <v>742</v>
      </c>
      <c r="J13" s="179">
        <v>520.1</v>
      </c>
      <c r="K13" s="180">
        <v>258.36</v>
      </c>
      <c r="L13" s="161"/>
      <c r="M13" s="14"/>
      <c r="N13" s="14"/>
      <c r="O13" s="14"/>
      <c r="P13" s="14"/>
    </row>
    <row r="14" spans="1:16" s="2" customFormat="1" ht="57" x14ac:dyDescent="0.2">
      <c r="A14" s="106">
        <v>8</v>
      </c>
      <c r="B14" s="10">
        <v>135234</v>
      </c>
      <c r="C14" s="9" t="s">
        <v>255</v>
      </c>
      <c r="D14" s="9" t="s">
        <v>41</v>
      </c>
      <c r="E14" s="24">
        <v>0</v>
      </c>
      <c r="F14" s="24">
        <v>8359</v>
      </c>
      <c r="G14" s="13">
        <v>0</v>
      </c>
      <c r="H14" s="179">
        <v>355</v>
      </c>
      <c r="I14" s="179">
        <v>1</v>
      </c>
      <c r="J14" s="179">
        <v>1</v>
      </c>
      <c r="K14" s="180">
        <v>1</v>
      </c>
      <c r="L14" s="161"/>
      <c r="M14" s="14"/>
      <c r="N14" s="39"/>
      <c r="O14" s="14"/>
      <c r="P14" s="14"/>
    </row>
    <row r="15" spans="1:16" s="2" customFormat="1" ht="42.75" x14ac:dyDescent="0.2">
      <c r="A15" s="106">
        <v>9</v>
      </c>
      <c r="B15" s="10">
        <v>150515</v>
      </c>
      <c r="C15" s="9" t="s">
        <v>276</v>
      </c>
      <c r="D15" s="9" t="s">
        <v>97</v>
      </c>
      <c r="E15" s="24"/>
      <c r="F15" s="24">
        <v>40557</v>
      </c>
      <c r="G15" s="13">
        <v>0</v>
      </c>
      <c r="H15" s="179">
        <v>704</v>
      </c>
      <c r="I15" s="179">
        <v>0</v>
      </c>
      <c r="J15" s="179">
        <v>1</v>
      </c>
      <c r="K15" s="180">
        <v>0</v>
      </c>
      <c r="L15" s="161"/>
      <c r="M15" s="14"/>
      <c r="N15" s="39"/>
      <c r="O15" s="14"/>
      <c r="P15" s="14"/>
    </row>
    <row r="16" spans="1:16" s="2" customFormat="1" ht="57" x14ac:dyDescent="0.2">
      <c r="A16" s="106">
        <v>10</v>
      </c>
      <c r="B16" s="10">
        <v>155983</v>
      </c>
      <c r="C16" s="9" t="s">
        <v>94</v>
      </c>
      <c r="D16" s="9" t="s">
        <v>97</v>
      </c>
      <c r="E16" s="24">
        <v>810167</v>
      </c>
      <c r="F16" s="24">
        <v>512906</v>
      </c>
      <c r="G16" s="13">
        <v>512905.13</v>
      </c>
      <c r="H16" s="179">
        <v>1673</v>
      </c>
      <c r="I16" s="179">
        <v>0</v>
      </c>
      <c r="J16" s="179">
        <v>154</v>
      </c>
      <c r="K16" s="180">
        <v>154</v>
      </c>
      <c r="L16" s="161">
        <v>55</v>
      </c>
      <c r="M16" s="14">
        <v>15</v>
      </c>
      <c r="N16" s="39">
        <f>+H16</f>
        <v>1673</v>
      </c>
      <c r="O16" s="14" t="s">
        <v>98</v>
      </c>
      <c r="P16" s="14" t="s">
        <v>46</v>
      </c>
    </row>
    <row r="17" spans="1:17" s="2" customFormat="1" ht="57" x14ac:dyDescent="0.2">
      <c r="A17" s="106">
        <f t="shared" si="0"/>
        <v>11</v>
      </c>
      <c r="B17" s="18">
        <v>170181</v>
      </c>
      <c r="C17" s="9" t="s">
        <v>95</v>
      </c>
      <c r="D17" s="9" t="s">
        <v>97</v>
      </c>
      <c r="E17" s="24">
        <v>512050</v>
      </c>
      <c r="F17" s="24">
        <v>970324</v>
      </c>
      <c r="G17" s="13">
        <v>970324</v>
      </c>
      <c r="H17" s="179">
        <v>849</v>
      </c>
      <c r="I17" s="179">
        <v>552</v>
      </c>
      <c r="J17" s="179">
        <v>309</v>
      </c>
      <c r="K17" s="180">
        <v>180</v>
      </c>
      <c r="L17" s="161">
        <v>15</v>
      </c>
      <c r="M17" s="14">
        <v>14</v>
      </c>
      <c r="N17" s="39">
        <f>+H17</f>
        <v>849</v>
      </c>
      <c r="O17" s="14" t="s">
        <v>99</v>
      </c>
      <c r="P17" s="14" t="s">
        <v>46</v>
      </c>
    </row>
    <row r="18" spans="1:17" s="2" customFormat="1" ht="42.75" x14ac:dyDescent="0.2">
      <c r="A18" s="106">
        <v>12</v>
      </c>
      <c r="B18" s="8">
        <v>224685</v>
      </c>
      <c r="C18" s="9" t="s">
        <v>256</v>
      </c>
      <c r="D18" s="9" t="s">
        <v>97</v>
      </c>
      <c r="E18" s="24">
        <v>0</v>
      </c>
      <c r="F18" s="24">
        <v>3079737</v>
      </c>
      <c r="G18" s="13">
        <v>3076671.92</v>
      </c>
      <c r="H18" s="179">
        <v>1547</v>
      </c>
      <c r="I18" s="179">
        <v>880</v>
      </c>
      <c r="J18" s="179">
        <v>880</v>
      </c>
      <c r="K18" s="180">
        <v>726.21</v>
      </c>
      <c r="L18" s="161"/>
      <c r="M18" s="14"/>
      <c r="N18" s="39">
        <f>+H18</f>
        <v>1547</v>
      </c>
      <c r="O18" s="14"/>
      <c r="P18" s="14"/>
    </row>
    <row r="19" spans="1:17" s="2" customFormat="1" ht="42.75" x14ac:dyDescent="0.2">
      <c r="A19" s="106">
        <f t="shared" si="0"/>
        <v>13</v>
      </c>
      <c r="B19" s="8">
        <v>225688</v>
      </c>
      <c r="C19" s="9" t="s">
        <v>258</v>
      </c>
      <c r="D19" s="9" t="s">
        <v>97</v>
      </c>
      <c r="E19" s="24">
        <v>0</v>
      </c>
      <c r="F19" s="24">
        <v>2037133</v>
      </c>
      <c r="G19" s="13">
        <v>2037131.18</v>
      </c>
      <c r="H19" s="179">
        <v>4805.8</v>
      </c>
      <c r="I19" s="179">
        <v>0</v>
      </c>
      <c r="J19" s="179">
        <v>582</v>
      </c>
      <c r="K19" s="180">
        <v>149.66</v>
      </c>
      <c r="L19" s="161"/>
      <c r="M19" s="14"/>
      <c r="N19" s="39">
        <f>+H19</f>
        <v>4805.8</v>
      </c>
      <c r="O19" s="14"/>
      <c r="P19" s="14"/>
    </row>
    <row r="20" spans="1:17" s="2" customFormat="1" ht="42.75" x14ac:dyDescent="0.2">
      <c r="A20" s="106">
        <f t="shared" si="0"/>
        <v>14</v>
      </c>
      <c r="B20" s="8">
        <v>225691</v>
      </c>
      <c r="C20" s="9" t="s">
        <v>259</v>
      </c>
      <c r="D20" s="9" t="s">
        <v>97</v>
      </c>
      <c r="E20" s="24">
        <v>0</v>
      </c>
      <c r="F20" s="24">
        <v>5237501</v>
      </c>
      <c r="G20" s="13">
        <v>5237500.41</v>
      </c>
      <c r="H20" s="179">
        <v>820</v>
      </c>
      <c r="I20" s="179">
        <v>0</v>
      </c>
      <c r="J20" s="179">
        <v>1496.46</v>
      </c>
      <c r="K20" s="180">
        <v>748.23</v>
      </c>
      <c r="L20" s="161"/>
      <c r="M20" s="14"/>
      <c r="N20" s="39">
        <f>+H20</f>
        <v>820</v>
      </c>
      <c r="O20" s="14"/>
      <c r="P20" s="14"/>
    </row>
    <row r="21" spans="1:17" s="2" customFormat="1" ht="42.75" x14ac:dyDescent="0.2">
      <c r="A21" s="106">
        <f t="shared" si="0"/>
        <v>15</v>
      </c>
      <c r="B21" s="8">
        <v>225705</v>
      </c>
      <c r="C21" s="9" t="s">
        <v>260</v>
      </c>
      <c r="D21" s="9" t="s">
        <v>97</v>
      </c>
      <c r="E21" s="24">
        <v>0</v>
      </c>
      <c r="F21" s="24">
        <v>1044862</v>
      </c>
      <c r="G21" s="13">
        <v>0</v>
      </c>
      <c r="H21" s="179">
        <v>2320</v>
      </c>
      <c r="I21" s="179">
        <v>0</v>
      </c>
      <c r="J21" s="179">
        <v>298.52999999999997</v>
      </c>
      <c r="K21" s="180">
        <v>0</v>
      </c>
      <c r="L21" s="161"/>
      <c r="M21" s="14"/>
      <c r="N21" s="39">
        <f>+H21</f>
        <v>2320</v>
      </c>
      <c r="O21" s="14"/>
      <c r="P21" s="14"/>
    </row>
    <row r="22" spans="1:17" s="2" customFormat="1" ht="42.75" x14ac:dyDescent="0.2">
      <c r="A22" s="106">
        <f t="shared" si="0"/>
        <v>16</v>
      </c>
      <c r="B22" s="8">
        <v>241817</v>
      </c>
      <c r="C22" s="9" t="s">
        <v>155</v>
      </c>
      <c r="D22" s="9" t="s">
        <v>97</v>
      </c>
      <c r="E22" s="13">
        <v>4200903</v>
      </c>
      <c r="F22" s="13">
        <v>200903</v>
      </c>
      <c r="G22" s="13">
        <v>0</v>
      </c>
      <c r="H22" s="179">
        <v>1476</v>
      </c>
      <c r="I22" s="179">
        <v>1133</v>
      </c>
      <c r="J22" s="179">
        <v>57.4</v>
      </c>
      <c r="K22" s="180">
        <v>0</v>
      </c>
      <c r="L22" s="161">
        <v>53</v>
      </c>
      <c r="M22" s="14">
        <v>62</v>
      </c>
      <c r="N22" s="39">
        <f>+H22</f>
        <v>1476</v>
      </c>
      <c r="O22" s="14" t="s">
        <v>116</v>
      </c>
      <c r="P22" s="14" t="s">
        <v>46</v>
      </c>
    </row>
    <row r="23" spans="1:17" s="2" customFormat="1" ht="57" x14ac:dyDescent="0.2">
      <c r="A23" s="106">
        <f t="shared" si="0"/>
        <v>17</v>
      </c>
      <c r="B23" s="8">
        <v>241971</v>
      </c>
      <c r="C23" s="9" t="s">
        <v>109</v>
      </c>
      <c r="D23" s="9" t="s">
        <v>97</v>
      </c>
      <c r="E23" s="13">
        <v>3702093</v>
      </c>
      <c r="F23" s="13">
        <v>1557094</v>
      </c>
      <c r="G23" s="13">
        <v>0</v>
      </c>
      <c r="H23" s="179">
        <v>1431</v>
      </c>
      <c r="I23" s="179">
        <v>1088</v>
      </c>
      <c r="J23" s="179">
        <v>444.88</v>
      </c>
      <c r="K23" s="180">
        <v>0</v>
      </c>
      <c r="L23" s="161">
        <v>250</v>
      </c>
      <c r="M23" s="14">
        <v>238</v>
      </c>
      <c r="N23" s="39">
        <f>+H23</f>
        <v>1431</v>
      </c>
      <c r="O23" s="14" t="s">
        <v>118</v>
      </c>
      <c r="P23" s="14" t="s">
        <v>46</v>
      </c>
    </row>
    <row r="24" spans="1:17" s="2" customFormat="1" ht="57" x14ac:dyDescent="0.2">
      <c r="A24" s="106">
        <f t="shared" si="0"/>
        <v>18</v>
      </c>
      <c r="B24" s="8">
        <v>243912</v>
      </c>
      <c r="C24" s="9" t="s">
        <v>112</v>
      </c>
      <c r="D24" s="9" t="s">
        <v>97</v>
      </c>
      <c r="E24" s="13">
        <v>4000000</v>
      </c>
      <c r="F24" s="13">
        <v>63672</v>
      </c>
      <c r="G24" s="13">
        <v>0</v>
      </c>
      <c r="H24" s="179">
        <v>659</v>
      </c>
      <c r="I24" s="179">
        <v>883</v>
      </c>
      <c r="J24" s="179">
        <v>18.190000000000001</v>
      </c>
      <c r="K24" s="180">
        <v>0</v>
      </c>
      <c r="L24" s="161">
        <v>100</v>
      </c>
      <c r="M24" s="14">
        <v>96</v>
      </c>
      <c r="N24" s="39">
        <f>+H24</f>
        <v>659</v>
      </c>
      <c r="O24" s="14" t="s">
        <v>98</v>
      </c>
      <c r="P24" s="14" t="s">
        <v>46</v>
      </c>
    </row>
    <row r="25" spans="1:17" s="2" customFormat="1" ht="42.75" x14ac:dyDescent="0.2">
      <c r="A25" s="106">
        <f t="shared" si="0"/>
        <v>19</v>
      </c>
      <c r="B25" s="8">
        <v>31359</v>
      </c>
      <c r="C25" s="9" t="s">
        <v>257</v>
      </c>
      <c r="D25" s="9" t="s">
        <v>41</v>
      </c>
      <c r="E25" s="13">
        <v>0</v>
      </c>
      <c r="F25" s="13">
        <v>54589</v>
      </c>
      <c r="G25" s="13">
        <v>54588.67</v>
      </c>
      <c r="H25" s="179">
        <v>1</v>
      </c>
      <c r="I25" s="179">
        <v>1</v>
      </c>
      <c r="J25" s="179">
        <v>1</v>
      </c>
      <c r="K25" s="180">
        <v>1</v>
      </c>
      <c r="L25" s="161"/>
      <c r="M25" s="14"/>
      <c r="N25" s="39">
        <f>+H25</f>
        <v>1</v>
      </c>
      <c r="O25" s="14"/>
      <c r="P25" s="14"/>
    </row>
    <row r="26" spans="1:17" s="2" customFormat="1" ht="28.5" x14ac:dyDescent="0.2">
      <c r="A26" s="106">
        <f t="shared" si="0"/>
        <v>20</v>
      </c>
      <c r="B26" s="8">
        <v>7325</v>
      </c>
      <c r="C26" s="9" t="s">
        <v>190</v>
      </c>
      <c r="D26" s="9" t="s">
        <v>41</v>
      </c>
      <c r="E26" s="13">
        <v>0</v>
      </c>
      <c r="F26" s="13">
        <v>14452</v>
      </c>
      <c r="G26" s="13">
        <v>14451.8</v>
      </c>
      <c r="H26" s="179">
        <v>932</v>
      </c>
      <c r="I26" s="179">
        <v>1</v>
      </c>
      <c r="J26" s="179">
        <v>1</v>
      </c>
      <c r="K26" s="180">
        <v>1</v>
      </c>
      <c r="L26" s="161"/>
      <c r="M26" s="14"/>
      <c r="N26" s="39">
        <f>+H26</f>
        <v>932</v>
      </c>
      <c r="O26" s="14"/>
      <c r="P26" s="14"/>
    </row>
    <row r="27" spans="1:17" s="2" customFormat="1" ht="15" customHeight="1" x14ac:dyDescent="0.2">
      <c r="A27" s="163" t="s">
        <v>100</v>
      </c>
      <c r="B27" s="155"/>
      <c r="C27" s="155"/>
      <c r="D27" s="155"/>
      <c r="E27" s="155"/>
      <c r="F27" s="155"/>
      <c r="G27" s="155"/>
      <c r="H27" s="181"/>
      <c r="I27" s="181"/>
      <c r="J27" s="181"/>
      <c r="K27" s="182"/>
      <c r="L27" s="157"/>
      <c r="M27" s="155"/>
      <c r="N27" s="155"/>
      <c r="O27" s="155"/>
      <c r="P27" s="155"/>
    </row>
    <row r="28" spans="1:17" ht="42.75" x14ac:dyDescent="0.2">
      <c r="A28" s="164">
        <v>21</v>
      </c>
      <c r="B28" s="8">
        <v>224915</v>
      </c>
      <c r="C28" s="9" t="s">
        <v>111</v>
      </c>
      <c r="D28" s="9" t="s">
        <v>97</v>
      </c>
      <c r="E28" s="13">
        <v>2450000</v>
      </c>
      <c r="F28" s="13">
        <v>2450000</v>
      </c>
      <c r="G28" s="13">
        <v>0</v>
      </c>
      <c r="H28" s="179">
        <v>708</v>
      </c>
      <c r="I28" s="179">
        <v>546</v>
      </c>
      <c r="J28" s="179">
        <v>700</v>
      </c>
      <c r="K28" s="180">
        <v>0</v>
      </c>
      <c r="L28" s="161">
        <v>156</v>
      </c>
      <c r="M28" s="14">
        <v>210</v>
      </c>
      <c r="N28" s="14">
        <v>707.77584571428565</v>
      </c>
      <c r="O28" s="14" t="s">
        <v>117</v>
      </c>
      <c r="P28" s="14" t="s">
        <v>46</v>
      </c>
      <c r="Q28" s="21"/>
    </row>
    <row r="29" spans="1:17" ht="15" customHeight="1" x14ac:dyDescent="0.2">
      <c r="A29" s="163" t="s">
        <v>101</v>
      </c>
      <c r="B29" s="155"/>
      <c r="C29" s="155"/>
      <c r="D29" s="155"/>
      <c r="E29" s="155"/>
      <c r="F29" s="155"/>
      <c r="G29" s="155"/>
      <c r="H29" s="181"/>
      <c r="I29" s="181"/>
      <c r="J29" s="181"/>
      <c r="K29" s="182"/>
      <c r="L29" s="157"/>
      <c r="M29" s="155"/>
      <c r="N29" s="155"/>
      <c r="O29" s="155"/>
      <c r="P29" s="155"/>
      <c r="Q29" s="29"/>
    </row>
    <row r="30" spans="1:17" ht="57" x14ac:dyDescent="0.2">
      <c r="A30" s="164">
        <f>A28+1</f>
        <v>22</v>
      </c>
      <c r="B30" s="8">
        <v>133899</v>
      </c>
      <c r="C30" s="9" t="s">
        <v>108</v>
      </c>
      <c r="D30" s="9" t="s">
        <v>97</v>
      </c>
      <c r="E30" s="13">
        <v>3794070</v>
      </c>
      <c r="F30" s="13">
        <v>109166</v>
      </c>
      <c r="G30" s="13">
        <v>0</v>
      </c>
      <c r="H30" s="179">
        <v>2701</v>
      </c>
      <c r="I30" s="179">
        <v>2011</v>
      </c>
      <c r="J30" s="179">
        <v>31</v>
      </c>
      <c r="K30" s="180">
        <v>0</v>
      </c>
      <c r="L30" s="161">
        <v>222</v>
      </c>
      <c r="M30" s="14">
        <v>299</v>
      </c>
      <c r="N30" s="14">
        <v>2701</v>
      </c>
      <c r="O30" s="14" t="s">
        <v>115</v>
      </c>
      <c r="P30" s="14" t="s">
        <v>46</v>
      </c>
    </row>
    <row r="31" spans="1:17" ht="57" x14ac:dyDescent="0.2">
      <c r="A31" s="106">
        <f>A30+1</f>
        <v>23</v>
      </c>
      <c r="B31" s="8">
        <v>150509</v>
      </c>
      <c r="C31" s="9" t="s">
        <v>277</v>
      </c>
      <c r="D31" s="9" t="s">
        <v>97</v>
      </c>
      <c r="E31" s="13"/>
      <c r="F31" s="13">
        <v>29442</v>
      </c>
      <c r="G31" s="13">
        <v>0</v>
      </c>
      <c r="H31" s="179">
        <v>594</v>
      </c>
      <c r="I31" s="179">
        <v>0</v>
      </c>
      <c r="J31" s="179">
        <v>1</v>
      </c>
      <c r="K31" s="180">
        <v>0</v>
      </c>
      <c r="L31" s="161"/>
      <c r="M31" s="14"/>
      <c r="N31" s="14"/>
      <c r="O31" s="14"/>
      <c r="P31" s="14"/>
    </row>
    <row r="32" spans="1:17" ht="55.5" customHeight="1" x14ac:dyDescent="0.2">
      <c r="A32" s="106">
        <f>A31+1</f>
        <v>24</v>
      </c>
      <c r="B32" s="8">
        <v>170188</v>
      </c>
      <c r="C32" s="9" t="s">
        <v>102</v>
      </c>
      <c r="D32" s="9" t="s">
        <v>97</v>
      </c>
      <c r="E32" s="24">
        <v>716870</v>
      </c>
      <c r="F32" s="24">
        <v>3562672</v>
      </c>
      <c r="G32" s="13">
        <v>3562671.99</v>
      </c>
      <c r="H32" s="179">
        <v>1215</v>
      </c>
      <c r="I32" s="179">
        <v>689</v>
      </c>
      <c r="J32" s="179">
        <v>1018</v>
      </c>
      <c r="K32" s="180">
        <v>1001.4200000000001</v>
      </c>
      <c r="L32" s="161">
        <v>215</v>
      </c>
      <c r="M32" s="14">
        <v>265</v>
      </c>
      <c r="N32" s="14">
        <v>1215.0910428571401</v>
      </c>
      <c r="O32" s="14" t="s">
        <v>103</v>
      </c>
      <c r="P32" s="14" t="s">
        <v>46</v>
      </c>
    </row>
    <row r="33" spans="1:16" ht="57" x14ac:dyDescent="0.2">
      <c r="A33" s="106">
        <f t="shared" ref="A33:A35" si="1">A32+1</f>
        <v>25</v>
      </c>
      <c r="B33" s="8">
        <v>225692</v>
      </c>
      <c r="C33" s="9" t="s">
        <v>261</v>
      </c>
      <c r="D33" s="9" t="s">
        <v>97</v>
      </c>
      <c r="E33" s="13">
        <v>0</v>
      </c>
      <c r="F33" s="13">
        <v>2725227</v>
      </c>
      <c r="G33" s="13">
        <v>0</v>
      </c>
      <c r="H33" s="179">
        <v>5788.66</v>
      </c>
      <c r="I33" s="179">
        <v>0</v>
      </c>
      <c r="J33" s="179">
        <v>779</v>
      </c>
      <c r="K33" s="180">
        <v>0</v>
      </c>
      <c r="L33" s="161"/>
      <c r="M33" s="14"/>
      <c r="N33" s="14"/>
      <c r="O33" s="14"/>
      <c r="P33" s="14"/>
    </row>
    <row r="34" spans="1:16" ht="57" x14ac:dyDescent="0.2">
      <c r="A34" s="106">
        <f t="shared" si="1"/>
        <v>26</v>
      </c>
      <c r="B34" s="8">
        <v>225693</v>
      </c>
      <c r="C34" s="9" t="s">
        <v>262</v>
      </c>
      <c r="D34" s="9" t="s">
        <v>97</v>
      </c>
      <c r="E34" s="13">
        <v>0</v>
      </c>
      <c r="F34" s="13">
        <v>2500000</v>
      </c>
      <c r="G34" s="13">
        <v>2477935.6</v>
      </c>
      <c r="H34" s="179">
        <v>3362.08</v>
      </c>
      <c r="I34" s="179">
        <v>0</v>
      </c>
      <c r="J34" s="179">
        <v>714</v>
      </c>
      <c r="K34" s="180">
        <v>239.58</v>
      </c>
      <c r="L34" s="161"/>
      <c r="M34" s="14"/>
      <c r="N34" s="14"/>
      <c r="O34" s="14"/>
      <c r="P34" s="14"/>
    </row>
    <row r="35" spans="1:16" ht="42.75" x14ac:dyDescent="0.2">
      <c r="A35" s="106">
        <f t="shared" si="1"/>
        <v>27</v>
      </c>
      <c r="B35" s="8">
        <v>225704</v>
      </c>
      <c r="C35" s="9" t="s">
        <v>263</v>
      </c>
      <c r="D35" s="9" t="s">
        <v>97</v>
      </c>
      <c r="E35" s="13">
        <v>0</v>
      </c>
      <c r="F35" s="13">
        <v>2303389</v>
      </c>
      <c r="G35" s="13">
        <v>2045794.66</v>
      </c>
      <c r="H35" s="179">
        <v>3920</v>
      </c>
      <c r="I35" s="179">
        <v>0</v>
      </c>
      <c r="J35" s="179">
        <v>658</v>
      </c>
      <c r="K35" s="180">
        <v>164.61</v>
      </c>
    </row>
    <row r="36" spans="1:16" ht="15" customHeight="1" x14ac:dyDescent="0.2">
      <c r="A36" s="165" t="s">
        <v>270</v>
      </c>
      <c r="B36" s="156"/>
      <c r="C36" s="156"/>
      <c r="D36" s="156"/>
      <c r="E36" s="156"/>
      <c r="F36" s="156"/>
      <c r="G36" s="156"/>
      <c r="H36" s="183"/>
      <c r="I36" s="183"/>
      <c r="J36" s="183"/>
      <c r="K36" s="184"/>
      <c r="L36" s="156"/>
      <c r="M36" s="156"/>
      <c r="N36" s="156"/>
      <c r="O36" s="156"/>
      <c r="P36" s="157"/>
    </row>
    <row r="37" spans="1:16" ht="28.5" x14ac:dyDescent="0.2">
      <c r="A37" s="106">
        <f>A35+1</f>
        <v>28</v>
      </c>
      <c r="B37" s="8">
        <v>209009</v>
      </c>
      <c r="C37" s="9" t="s">
        <v>271</v>
      </c>
      <c r="D37" s="9" t="s">
        <v>97</v>
      </c>
      <c r="E37" s="24">
        <v>0</v>
      </c>
      <c r="F37" s="24">
        <v>12270306</v>
      </c>
      <c r="G37" s="13">
        <v>0</v>
      </c>
      <c r="H37" s="179">
        <v>1258</v>
      </c>
      <c r="I37" s="179">
        <v>0</v>
      </c>
      <c r="J37" s="179">
        <v>3506</v>
      </c>
      <c r="K37" s="180">
        <v>0</v>
      </c>
      <c r="L37" s="79"/>
      <c r="M37" s="79"/>
      <c r="N37" s="79"/>
      <c r="O37" s="79"/>
      <c r="P37" s="80"/>
    </row>
    <row r="38" spans="1:16" ht="15" customHeight="1" x14ac:dyDescent="0.2">
      <c r="A38" s="165" t="s">
        <v>205</v>
      </c>
      <c r="B38" s="156"/>
      <c r="C38" s="156"/>
      <c r="D38" s="156"/>
      <c r="E38" s="156"/>
      <c r="F38" s="156"/>
      <c r="G38" s="156"/>
      <c r="H38" s="183"/>
      <c r="I38" s="183"/>
      <c r="J38" s="183"/>
      <c r="K38" s="184"/>
      <c r="L38" s="156"/>
      <c r="M38" s="156"/>
      <c r="N38" s="156"/>
      <c r="O38" s="156"/>
      <c r="P38" s="157"/>
    </row>
    <row r="39" spans="1:16" ht="42.75" x14ac:dyDescent="0.2">
      <c r="A39" s="106">
        <f>A37+1</f>
        <v>29</v>
      </c>
      <c r="B39" s="8">
        <v>276034</v>
      </c>
      <c r="C39" s="9" t="s">
        <v>206</v>
      </c>
      <c r="D39" s="9" t="s">
        <v>97</v>
      </c>
      <c r="E39" s="24">
        <v>0</v>
      </c>
      <c r="F39" s="24">
        <v>49796722</v>
      </c>
      <c r="G39" s="13">
        <v>34295438.32</v>
      </c>
      <c r="H39" s="179">
        <v>9896</v>
      </c>
      <c r="I39" s="179">
        <v>0</v>
      </c>
      <c r="J39" s="179">
        <v>14227</v>
      </c>
      <c r="K39" s="180">
        <v>8944.74</v>
      </c>
      <c r="L39" s="77"/>
      <c r="M39" s="77"/>
      <c r="N39" s="77"/>
      <c r="O39" s="77"/>
      <c r="P39" s="78"/>
    </row>
    <row r="40" spans="1:16" ht="15" customHeight="1" x14ac:dyDescent="0.2">
      <c r="A40" s="165" t="s">
        <v>104</v>
      </c>
      <c r="B40" s="156"/>
      <c r="C40" s="156"/>
      <c r="D40" s="156"/>
      <c r="E40" s="156"/>
      <c r="F40" s="156"/>
      <c r="G40" s="156"/>
      <c r="H40" s="183"/>
      <c r="I40" s="183"/>
      <c r="J40" s="183"/>
      <c r="K40" s="184"/>
      <c r="L40" s="156"/>
      <c r="M40" s="156"/>
      <c r="N40" s="156"/>
      <c r="O40" s="156"/>
      <c r="P40" s="157"/>
    </row>
    <row r="41" spans="1:16" ht="28.5" x14ac:dyDescent="0.2">
      <c r="A41" s="106">
        <f>A39+1</f>
        <v>30</v>
      </c>
      <c r="B41" s="8">
        <v>206196</v>
      </c>
      <c r="C41" s="9" t="s">
        <v>191</v>
      </c>
      <c r="D41" s="9" t="s">
        <v>41</v>
      </c>
      <c r="E41" s="24">
        <v>0</v>
      </c>
      <c r="F41" s="24">
        <v>421439</v>
      </c>
      <c r="G41" s="13">
        <v>421439</v>
      </c>
      <c r="H41" s="179">
        <v>911</v>
      </c>
      <c r="I41" s="179">
        <v>1</v>
      </c>
      <c r="J41" s="179">
        <v>1</v>
      </c>
      <c r="K41" s="180">
        <v>1</v>
      </c>
      <c r="L41" s="75"/>
      <c r="M41" s="75"/>
      <c r="N41" s="75"/>
      <c r="O41" s="75"/>
      <c r="P41" s="76"/>
    </row>
    <row r="42" spans="1:16" ht="28.5" x14ac:dyDescent="0.2">
      <c r="A42" s="106">
        <v>31</v>
      </c>
      <c r="B42" s="8">
        <v>223854</v>
      </c>
      <c r="C42" s="9" t="s">
        <v>16</v>
      </c>
      <c r="D42" s="9" t="s">
        <v>97</v>
      </c>
      <c r="E42" s="24">
        <v>343708</v>
      </c>
      <c r="F42" s="24">
        <v>1209530</v>
      </c>
      <c r="G42" s="13">
        <v>1209529.96</v>
      </c>
      <c r="H42" s="179">
        <v>959</v>
      </c>
      <c r="I42" s="179">
        <v>345</v>
      </c>
      <c r="J42" s="179">
        <v>345</v>
      </c>
      <c r="K42" s="180">
        <v>125.21000000000001</v>
      </c>
      <c r="L42" s="161">
        <v>6400</v>
      </c>
      <c r="M42" s="14">
        <v>9600</v>
      </c>
      <c r="N42" s="14">
        <v>859</v>
      </c>
      <c r="O42" s="14" t="s">
        <v>107</v>
      </c>
      <c r="P42" s="14" t="s">
        <v>46</v>
      </c>
    </row>
    <row r="43" spans="1:16" s="7" customFormat="1" ht="42.75" x14ac:dyDescent="0.2">
      <c r="A43" s="106">
        <f t="shared" ref="A43:A61" si="2">A42+1</f>
        <v>32</v>
      </c>
      <c r="B43" s="8">
        <v>223891</v>
      </c>
      <c r="C43" s="9" t="s">
        <v>18</v>
      </c>
      <c r="D43" s="9" t="s">
        <v>97</v>
      </c>
      <c r="E43" s="24">
        <v>257324</v>
      </c>
      <c r="F43" s="24">
        <v>1620244</v>
      </c>
      <c r="G43" s="13">
        <v>1620239.37</v>
      </c>
      <c r="H43" s="179">
        <v>718</v>
      </c>
      <c r="I43" s="179">
        <v>0</v>
      </c>
      <c r="J43" s="179">
        <v>463.01</v>
      </c>
      <c r="K43" s="180">
        <v>74</v>
      </c>
      <c r="L43" s="161">
        <v>6400</v>
      </c>
      <c r="M43" s="14">
        <v>9600</v>
      </c>
      <c r="N43" s="14">
        <v>718</v>
      </c>
      <c r="O43" s="14" t="s">
        <v>107</v>
      </c>
      <c r="P43" s="14" t="s">
        <v>46</v>
      </c>
    </row>
    <row r="44" spans="1:16" ht="28.5" x14ac:dyDescent="0.2">
      <c r="A44" s="106">
        <f t="shared" si="2"/>
        <v>33</v>
      </c>
      <c r="B44" s="10">
        <v>223945</v>
      </c>
      <c r="C44" s="9" t="s">
        <v>19</v>
      </c>
      <c r="D44" s="9" t="s">
        <v>97</v>
      </c>
      <c r="E44" s="24">
        <v>5588225</v>
      </c>
      <c r="F44" s="24">
        <v>2884659</v>
      </c>
      <c r="G44" s="13">
        <v>2884655.36</v>
      </c>
      <c r="H44" s="179">
        <v>1111</v>
      </c>
      <c r="I44" s="179">
        <v>1171</v>
      </c>
      <c r="J44" s="179">
        <v>824.75</v>
      </c>
      <c r="K44" s="180">
        <v>409.33000000000004</v>
      </c>
      <c r="L44" s="161">
        <v>6400</v>
      </c>
      <c r="M44" s="14">
        <v>9600</v>
      </c>
      <c r="N44" s="14">
        <v>1111</v>
      </c>
      <c r="O44" s="14" t="s">
        <v>107</v>
      </c>
      <c r="P44" s="14" t="s">
        <v>46</v>
      </c>
    </row>
    <row r="45" spans="1:16" ht="42.75" x14ac:dyDescent="0.2">
      <c r="A45" s="106">
        <f t="shared" si="2"/>
        <v>34</v>
      </c>
      <c r="B45" s="10">
        <v>223988</v>
      </c>
      <c r="C45" s="9" t="s">
        <v>17</v>
      </c>
      <c r="D45" s="9" t="s">
        <v>97</v>
      </c>
      <c r="E45" s="24">
        <v>4719681</v>
      </c>
      <c r="F45" s="24">
        <v>4021165</v>
      </c>
      <c r="G45" s="13">
        <v>4019565.3</v>
      </c>
      <c r="H45" s="179">
        <v>784</v>
      </c>
      <c r="I45" s="179">
        <v>1041</v>
      </c>
      <c r="J45" s="179">
        <v>1148.83</v>
      </c>
      <c r="K45" s="180">
        <v>788.08999999999992</v>
      </c>
      <c r="L45" s="161">
        <v>6400</v>
      </c>
      <c r="M45" s="14">
        <v>9600</v>
      </c>
      <c r="N45" s="14">
        <v>784</v>
      </c>
      <c r="O45" s="14" t="s">
        <v>107</v>
      </c>
      <c r="P45" s="14" t="s">
        <v>46</v>
      </c>
    </row>
    <row r="46" spans="1:16" ht="42.75" x14ac:dyDescent="0.2">
      <c r="A46" s="106">
        <f t="shared" si="2"/>
        <v>35</v>
      </c>
      <c r="B46" s="10">
        <v>224014</v>
      </c>
      <c r="C46" s="9" t="s">
        <v>21</v>
      </c>
      <c r="D46" s="9" t="s">
        <v>97</v>
      </c>
      <c r="E46" s="24">
        <v>3337255</v>
      </c>
      <c r="F46" s="24">
        <v>638281</v>
      </c>
      <c r="G46" s="13">
        <v>0</v>
      </c>
      <c r="H46" s="179">
        <v>841</v>
      </c>
      <c r="I46" s="179">
        <v>657</v>
      </c>
      <c r="J46" s="179">
        <v>182</v>
      </c>
      <c r="K46" s="180">
        <v>0</v>
      </c>
      <c r="L46" s="161">
        <v>6400</v>
      </c>
      <c r="M46" s="14">
        <v>9600</v>
      </c>
      <c r="N46" s="14">
        <v>841</v>
      </c>
      <c r="O46" s="14" t="s">
        <v>107</v>
      </c>
      <c r="P46" s="14" t="s">
        <v>46</v>
      </c>
    </row>
    <row r="47" spans="1:16" ht="42.75" x14ac:dyDescent="0.2">
      <c r="A47" s="106">
        <f t="shared" si="2"/>
        <v>36</v>
      </c>
      <c r="B47" s="10">
        <v>224020</v>
      </c>
      <c r="C47" s="9" t="s">
        <v>20</v>
      </c>
      <c r="D47" s="9" t="s">
        <v>97</v>
      </c>
      <c r="E47" s="24">
        <v>3898297</v>
      </c>
      <c r="F47" s="24">
        <v>4343011</v>
      </c>
      <c r="G47" s="13">
        <v>3546010.67</v>
      </c>
      <c r="H47" s="179">
        <v>694</v>
      </c>
      <c r="I47" s="179">
        <v>697</v>
      </c>
      <c r="J47" s="179">
        <v>1240.58</v>
      </c>
      <c r="K47" s="180">
        <v>713.98</v>
      </c>
      <c r="L47" s="161">
        <v>6400</v>
      </c>
      <c r="M47" s="14">
        <v>9600</v>
      </c>
      <c r="N47" s="14">
        <v>694</v>
      </c>
      <c r="O47" s="14" t="s">
        <v>107</v>
      </c>
      <c r="P47" s="14" t="s">
        <v>46</v>
      </c>
    </row>
    <row r="48" spans="1:16" ht="28.5" x14ac:dyDescent="0.2">
      <c r="A48" s="106">
        <f t="shared" si="2"/>
        <v>37</v>
      </c>
      <c r="B48" s="10">
        <v>224103</v>
      </c>
      <c r="C48" s="9" t="s">
        <v>105</v>
      </c>
      <c r="D48" s="9" t="s">
        <v>97</v>
      </c>
      <c r="E48" s="24">
        <v>5739318</v>
      </c>
      <c r="F48" s="24">
        <v>4116150</v>
      </c>
      <c r="G48" s="13">
        <v>3781217.8</v>
      </c>
      <c r="H48" s="179">
        <v>1136</v>
      </c>
      <c r="I48" s="179">
        <v>1402</v>
      </c>
      <c r="J48" s="179">
        <v>1176</v>
      </c>
      <c r="K48" s="180">
        <v>665.23</v>
      </c>
      <c r="L48" s="161">
        <v>6400</v>
      </c>
      <c r="M48" s="14">
        <v>9600</v>
      </c>
      <c r="N48" s="14">
        <v>1136</v>
      </c>
      <c r="O48" s="14" t="s">
        <v>107</v>
      </c>
      <c r="P48" s="14" t="s">
        <v>46</v>
      </c>
    </row>
    <row r="49" spans="1:16" ht="28.5" x14ac:dyDescent="0.2">
      <c r="A49" s="106">
        <f t="shared" si="2"/>
        <v>38</v>
      </c>
      <c r="B49" s="11">
        <v>224123</v>
      </c>
      <c r="C49" s="9" t="s">
        <v>106</v>
      </c>
      <c r="D49" s="9" t="s">
        <v>97</v>
      </c>
      <c r="E49" s="24">
        <v>3440778</v>
      </c>
      <c r="F49" s="24">
        <v>3117513</v>
      </c>
      <c r="G49" s="13">
        <v>2638982.0099999998</v>
      </c>
      <c r="H49" s="179">
        <v>960</v>
      </c>
      <c r="I49" s="179">
        <v>983</v>
      </c>
      <c r="J49" s="179">
        <v>891</v>
      </c>
      <c r="K49" s="180">
        <v>749.37</v>
      </c>
      <c r="L49" s="161">
        <v>6400</v>
      </c>
      <c r="M49" s="14">
        <v>9600</v>
      </c>
      <c r="N49" s="14">
        <v>960</v>
      </c>
      <c r="O49" s="14" t="s">
        <v>107</v>
      </c>
      <c r="P49" s="14" t="s">
        <v>46</v>
      </c>
    </row>
    <row r="50" spans="1:16" ht="42.75" x14ac:dyDescent="0.2">
      <c r="A50" s="106">
        <f t="shared" si="2"/>
        <v>39</v>
      </c>
      <c r="B50" s="8">
        <v>227552</v>
      </c>
      <c r="C50" s="9" t="s">
        <v>114</v>
      </c>
      <c r="D50" s="9" t="s">
        <v>97</v>
      </c>
      <c r="E50" s="13">
        <v>1626467</v>
      </c>
      <c r="F50" s="13">
        <v>329502</v>
      </c>
      <c r="G50" s="13">
        <v>154501.10999999999</v>
      </c>
      <c r="H50" s="185">
        <v>1570</v>
      </c>
      <c r="I50" s="179">
        <v>1526</v>
      </c>
      <c r="J50" s="179">
        <v>94</v>
      </c>
      <c r="K50" s="180">
        <v>28.38</v>
      </c>
      <c r="L50" s="161">
        <v>6400</v>
      </c>
      <c r="M50" s="14">
        <v>9600</v>
      </c>
      <c r="N50" s="14">
        <v>1570</v>
      </c>
      <c r="O50" s="14" t="s">
        <v>107</v>
      </c>
      <c r="P50" s="14" t="s">
        <v>46</v>
      </c>
    </row>
    <row r="51" spans="1:16" ht="28.5" x14ac:dyDescent="0.2">
      <c r="A51" s="106">
        <f t="shared" si="2"/>
        <v>40</v>
      </c>
      <c r="B51" s="8">
        <v>232678</v>
      </c>
      <c r="C51" s="9" t="s">
        <v>113</v>
      </c>
      <c r="D51" s="9" t="s">
        <v>97</v>
      </c>
      <c r="E51" s="13">
        <v>1173549</v>
      </c>
      <c r="F51" s="13">
        <v>1</v>
      </c>
      <c r="G51" s="13">
        <v>0</v>
      </c>
      <c r="H51" s="185">
        <v>1469</v>
      </c>
      <c r="I51" s="179">
        <v>1527</v>
      </c>
      <c r="J51" s="179">
        <v>0</v>
      </c>
      <c r="K51" s="180">
        <v>0</v>
      </c>
      <c r="L51" s="161">
        <v>6400</v>
      </c>
      <c r="M51" s="14">
        <v>9600</v>
      </c>
      <c r="N51" s="14">
        <v>1469</v>
      </c>
      <c r="O51" s="14" t="s">
        <v>107</v>
      </c>
      <c r="P51" s="14" t="s">
        <v>46</v>
      </c>
    </row>
    <row r="52" spans="1:16" ht="28.5" x14ac:dyDescent="0.2">
      <c r="A52" s="106">
        <f t="shared" si="2"/>
        <v>41</v>
      </c>
      <c r="B52" s="11">
        <v>244266</v>
      </c>
      <c r="C52" s="9" t="s">
        <v>139</v>
      </c>
      <c r="D52" s="9" t="s">
        <v>97</v>
      </c>
      <c r="E52" s="13">
        <v>3401618</v>
      </c>
      <c r="F52" s="13">
        <v>2506279</v>
      </c>
      <c r="G52" s="13">
        <v>1619670.29</v>
      </c>
      <c r="H52" s="185">
        <v>1465.7142857142858</v>
      </c>
      <c r="I52" s="179">
        <v>608</v>
      </c>
      <c r="J52" s="179">
        <v>716</v>
      </c>
      <c r="K52" s="180">
        <v>248.13</v>
      </c>
      <c r="L52" s="161">
        <v>6400</v>
      </c>
      <c r="M52" s="14">
        <v>9600</v>
      </c>
      <c r="N52" s="14">
        <v>1465.7142857142858</v>
      </c>
      <c r="O52" s="14" t="s">
        <v>107</v>
      </c>
      <c r="P52" s="14" t="s">
        <v>46</v>
      </c>
    </row>
    <row r="53" spans="1:16" ht="28.5" x14ac:dyDescent="0.2">
      <c r="A53" s="106">
        <f t="shared" si="2"/>
        <v>42</v>
      </c>
      <c r="B53" s="11">
        <v>244292</v>
      </c>
      <c r="C53" s="9" t="s">
        <v>140</v>
      </c>
      <c r="D53" s="9" t="s">
        <v>97</v>
      </c>
      <c r="E53" s="13">
        <v>5475608</v>
      </c>
      <c r="F53" s="13">
        <v>4367328</v>
      </c>
      <c r="G53" s="13">
        <v>3387327.41</v>
      </c>
      <c r="H53" s="185">
        <v>1620</v>
      </c>
      <c r="I53" s="179">
        <v>1221</v>
      </c>
      <c r="J53" s="179">
        <v>1248</v>
      </c>
      <c r="K53" s="180">
        <v>917.16999999999985</v>
      </c>
      <c r="L53" s="161">
        <v>8408</v>
      </c>
      <c r="M53" s="14">
        <v>12606</v>
      </c>
      <c r="N53" s="14">
        <v>1620</v>
      </c>
      <c r="O53" s="14" t="s">
        <v>107</v>
      </c>
      <c r="P53" s="14" t="s">
        <v>46</v>
      </c>
    </row>
    <row r="54" spans="1:16" ht="28.5" x14ac:dyDescent="0.2">
      <c r="A54" s="106">
        <f t="shared" si="2"/>
        <v>43</v>
      </c>
      <c r="B54" s="11">
        <v>244304</v>
      </c>
      <c r="C54" s="9" t="s">
        <v>141</v>
      </c>
      <c r="D54" s="9" t="s">
        <v>97</v>
      </c>
      <c r="E54" s="13">
        <v>4166139</v>
      </c>
      <c r="F54" s="13">
        <v>2421844</v>
      </c>
      <c r="G54" s="13">
        <v>2134334.4300000002</v>
      </c>
      <c r="H54" s="179">
        <v>1190</v>
      </c>
      <c r="I54" s="179">
        <v>985</v>
      </c>
      <c r="J54" s="179">
        <v>692</v>
      </c>
      <c r="K54" s="180">
        <v>209.85000000000002</v>
      </c>
      <c r="L54" s="161">
        <v>6400</v>
      </c>
      <c r="M54" s="14">
        <v>9600</v>
      </c>
      <c r="N54" s="14">
        <v>1407.8571428571429</v>
      </c>
      <c r="O54" s="14" t="s">
        <v>107</v>
      </c>
      <c r="P54" s="14" t="s">
        <v>46</v>
      </c>
    </row>
    <row r="55" spans="1:16" ht="42.75" x14ac:dyDescent="0.2">
      <c r="A55" s="106">
        <f t="shared" si="2"/>
        <v>44</v>
      </c>
      <c r="B55" s="11">
        <v>258925</v>
      </c>
      <c r="C55" s="9" t="s">
        <v>142</v>
      </c>
      <c r="D55" s="9" t="s">
        <v>97</v>
      </c>
      <c r="E55" s="13">
        <v>1811384</v>
      </c>
      <c r="F55" s="13">
        <v>1959334</v>
      </c>
      <c r="G55" s="13">
        <v>1819333.08</v>
      </c>
      <c r="H55" s="185">
        <v>1128.7328571428573</v>
      </c>
      <c r="I55" s="179">
        <v>312</v>
      </c>
      <c r="J55" s="179">
        <v>559.91</v>
      </c>
      <c r="K55" s="180">
        <v>540.04</v>
      </c>
      <c r="L55" s="161">
        <v>8408</v>
      </c>
      <c r="M55" s="14">
        <v>12606</v>
      </c>
      <c r="N55" s="14">
        <v>1128.7328571428573</v>
      </c>
      <c r="O55" s="14" t="s">
        <v>107</v>
      </c>
      <c r="P55" s="14" t="s">
        <v>46</v>
      </c>
    </row>
    <row r="56" spans="1:16" ht="28.5" x14ac:dyDescent="0.2">
      <c r="A56" s="106">
        <f t="shared" si="2"/>
        <v>45</v>
      </c>
      <c r="B56" s="11">
        <v>261988</v>
      </c>
      <c r="C56" s="9" t="s">
        <v>207</v>
      </c>
      <c r="D56" s="9" t="s">
        <v>97</v>
      </c>
      <c r="E56" s="13">
        <v>0</v>
      </c>
      <c r="F56" s="13">
        <v>1496206</v>
      </c>
      <c r="G56" s="13">
        <v>1177137.03</v>
      </c>
      <c r="H56" s="185">
        <v>796</v>
      </c>
      <c r="I56" s="179">
        <v>0</v>
      </c>
      <c r="J56" s="179">
        <v>427.49</v>
      </c>
      <c r="K56" s="180">
        <v>117.33</v>
      </c>
      <c r="L56" s="161"/>
      <c r="M56" s="14"/>
      <c r="N56" s="14"/>
      <c r="O56" s="14"/>
      <c r="P56" s="14"/>
    </row>
    <row r="57" spans="1:16" ht="42.75" x14ac:dyDescent="0.2">
      <c r="A57" s="106">
        <f t="shared" si="2"/>
        <v>46</v>
      </c>
      <c r="B57" s="11">
        <v>261991</v>
      </c>
      <c r="C57" s="9" t="s">
        <v>208</v>
      </c>
      <c r="D57" s="9" t="s">
        <v>97</v>
      </c>
      <c r="E57" s="13">
        <v>0</v>
      </c>
      <c r="F57" s="13">
        <v>1695771</v>
      </c>
      <c r="G57" s="13">
        <v>1625466.39</v>
      </c>
      <c r="H57" s="185">
        <v>1100</v>
      </c>
      <c r="I57" s="179">
        <v>0</v>
      </c>
      <c r="J57" s="179">
        <v>484.16</v>
      </c>
      <c r="K57" s="180">
        <v>102.85</v>
      </c>
      <c r="L57" s="161"/>
      <c r="M57" s="14"/>
      <c r="N57" s="14"/>
      <c r="O57" s="14"/>
      <c r="P57" s="14"/>
    </row>
    <row r="58" spans="1:16" ht="43.5" customHeight="1" x14ac:dyDescent="0.2">
      <c r="A58" s="106">
        <f t="shared" si="2"/>
        <v>47</v>
      </c>
      <c r="B58" s="11">
        <v>261999</v>
      </c>
      <c r="C58" s="9" t="s">
        <v>143</v>
      </c>
      <c r="D58" s="9" t="s">
        <v>97</v>
      </c>
      <c r="E58" s="13">
        <v>5613363</v>
      </c>
      <c r="F58" s="13">
        <v>1106366</v>
      </c>
      <c r="G58" s="13">
        <v>0</v>
      </c>
      <c r="H58" s="185">
        <v>1851.4285714285713</v>
      </c>
      <c r="I58" s="179">
        <v>1112</v>
      </c>
      <c r="J58" s="179">
        <v>316.10000000000002</v>
      </c>
      <c r="K58" s="180">
        <v>0</v>
      </c>
      <c r="L58" s="161">
        <v>8408</v>
      </c>
      <c r="M58" s="14">
        <v>12606</v>
      </c>
      <c r="N58" s="14">
        <v>1851.4285714285713</v>
      </c>
      <c r="O58" s="14" t="s">
        <v>107</v>
      </c>
      <c r="P58" s="14" t="s">
        <v>46</v>
      </c>
    </row>
    <row r="59" spans="1:16" ht="57" x14ac:dyDescent="0.2">
      <c r="A59" s="106">
        <f t="shared" si="2"/>
        <v>48</v>
      </c>
      <c r="B59" s="11">
        <v>262004</v>
      </c>
      <c r="C59" s="9" t="s">
        <v>144</v>
      </c>
      <c r="D59" s="9" t="s">
        <v>97</v>
      </c>
      <c r="E59" s="13">
        <v>5588073</v>
      </c>
      <c r="F59" s="13">
        <v>3456905</v>
      </c>
      <c r="G59" s="13">
        <v>3311573.99</v>
      </c>
      <c r="H59" s="185">
        <v>1755</v>
      </c>
      <c r="I59" s="179">
        <v>1252</v>
      </c>
      <c r="J59" s="179">
        <v>988</v>
      </c>
      <c r="K59" s="180">
        <v>260.98</v>
      </c>
      <c r="L59" s="161">
        <v>6400</v>
      </c>
      <c r="M59" s="14">
        <v>9600</v>
      </c>
      <c r="N59" s="14">
        <v>1755</v>
      </c>
      <c r="O59" s="14" t="s">
        <v>107</v>
      </c>
      <c r="P59" s="14" t="s">
        <v>46</v>
      </c>
    </row>
    <row r="60" spans="1:16" ht="42.75" x14ac:dyDescent="0.2">
      <c r="A60" s="106">
        <f t="shared" si="2"/>
        <v>49</v>
      </c>
      <c r="B60" s="11">
        <v>262009</v>
      </c>
      <c r="C60" s="9" t="s">
        <v>145</v>
      </c>
      <c r="D60" s="9" t="s">
        <v>97</v>
      </c>
      <c r="E60" s="24">
        <v>4289241</v>
      </c>
      <c r="F60" s="24">
        <v>3312150</v>
      </c>
      <c r="G60" s="13">
        <v>2037089.08</v>
      </c>
      <c r="H60" s="185">
        <v>1164</v>
      </c>
      <c r="I60" s="179">
        <v>791</v>
      </c>
      <c r="J60" s="179">
        <v>946</v>
      </c>
      <c r="K60" s="180">
        <v>383.66999999999996</v>
      </c>
      <c r="L60" s="161"/>
      <c r="M60" s="14"/>
      <c r="N60" s="14">
        <v>1164</v>
      </c>
      <c r="O60" s="14" t="s">
        <v>107</v>
      </c>
      <c r="P60" s="14" t="s">
        <v>43</v>
      </c>
    </row>
    <row r="61" spans="1:16" ht="42.75" x14ac:dyDescent="0.2">
      <c r="A61" s="106">
        <f t="shared" si="2"/>
        <v>50</v>
      </c>
      <c r="B61" s="11">
        <v>61755</v>
      </c>
      <c r="C61" s="9" t="s">
        <v>212</v>
      </c>
      <c r="D61" s="9" t="s">
        <v>97</v>
      </c>
      <c r="E61" s="24">
        <v>0</v>
      </c>
      <c r="F61" s="24">
        <v>16951575</v>
      </c>
      <c r="G61" s="13">
        <v>16950209.629999999</v>
      </c>
      <c r="H61" s="185">
        <v>3500</v>
      </c>
      <c r="I61" s="179">
        <v>0</v>
      </c>
      <c r="J61" s="179">
        <v>4843.59</v>
      </c>
      <c r="K61" s="180">
        <v>990.51</v>
      </c>
      <c r="L61" s="161"/>
      <c r="M61" s="14"/>
      <c r="N61" s="14"/>
      <c r="O61" s="14"/>
      <c r="P61" s="14"/>
    </row>
    <row r="62" spans="1:16" ht="15" customHeight="1" x14ac:dyDescent="0.2">
      <c r="A62" s="107" t="s">
        <v>217</v>
      </c>
      <c r="B62" s="96"/>
      <c r="C62" s="96"/>
      <c r="D62" s="96"/>
      <c r="E62" s="96"/>
      <c r="F62" s="96"/>
      <c r="G62" s="96"/>
      <c r="H62" s="186"/>
      <c r="I62" s="186"/>
      <c r="J62" s="186"/>
      <c r="K62" s="187"/>
      <c r="L62" s="125"/>
      <c r="M62" s="96"/>
      <c r="N62" s="96"/>
      <c r="O62" s="96"/>
      <c r="P62" s="96"/>
    </row>
    <row r="63" spans="1:16" ht="28.5" x14ac:dyDescent="0.2">
      <c r="A63" s="106">
        <f>A61+1</f>
        <v>51</v>
      </c>
      <c r="B63" s="11">
        <v>254887</v>
      </c>
      <c r="C63" s="9" t="s">
        <v>218</v>
      </c>
      <c r="D63" s="9" t="s">
        <v>97</v>
      </c>
      <c r="E63" s="24">
        <v>0</v>
      </c>
      <c r="F63" s="24">
        <v>796233</v>
      </c>
      <c r="G63" s="13">
        <v>291801.57</v>
      </c>
      <c r="H63" s="185">
        <v>327</v>
      </c>
      <c r="I63" s="179">
        <v>0</v>
      </c>
      <c r="J63" s="179">
        <v>227.6</v>
      </c>
      <c r="K63" s="180">
        <v>121.96000000000001</v>
      </c>
      <c r="L63" s="161"/>
      <c r="M63" s="14"/>
      <c r="N63" s="14"/>
      <c r="O63" s="14"/>
      <c r="P63" s="14"/>
    </row>
    <row r="64" spans="1:16" ht="48" customHeight="1" thickBot="1" x14ac:dyDescent="0.25">
      <c r="A64" s="166">
        <f t="shared" ref="A64" si="3">A63+1</f>
        <v>52</v>
      </c>
      <c r="B64" s="167">
        <v>256611</v>
      </c>
      <c r="C64" s="168" t="s">
        <v>219</v>
      </c>
      <c r="D64" s="168" t="s">
        <v>97</v>
      </c>
      <c r="E64" s="169">
        <v>0</v>
      </c>
      <c r="F64" s="169">
        <v>3285054</v>
      </c>
      <c r="G64" s="170">
        <v>2780918.37</v>
      </c>
      <c r="H64" s="188">
        <v>887</v>
      </c>
      <c r="I64" s="189">
        <v>0</v>
      </c>
      <c r="J64" s="189">
        <v>937.99</v>
      </c>
      <c r="K64" s="190">
        <v>282.39999999999998</v>
      </c>
      <c r="L64" s="161"/>
      <c r="M64" s="14"/>
      <c r="N64" s="14"/>
      <c r="O64" s="14"/>
      <c r="P64" s="14"/>
    </row>
    <row r="65" spans="1:11" ht="23.25" customHeight="1" thickBot="1" x14ac:dyDescent="0.25">
      <c r="A65" s="171" t="s">
        <v>27</v>
      </c>
      <c r="B65" s="172"/>
      <c r="C65" s="173"/>
      <c r="D65" s="174"/>
      <c r="E65" s="175">
        <f>SUM(E6:E64)</f>
        <v>85128360</v>
      </c>
      <c r="F65" s="175">
        <f>SUM(F6:F64)</f>
        <v>166989379</v>
      </c>
      <c r="G65" s="176">
        <f>SUM(G6:G64)</f>
        <v>120097210.33</v>
      </c>
      <c r="H65" s="177"/>
      <c r="I65" s="177">
        <f>SUM(I6:I64)</f>
        <v>28377.02</v>
      </c>
      <c r="J65" s="177">
        <f>SUM(J6:J64)</f>
        <v>47580.229999999996</v>
      </c>
      <c r="K65" s="178">
        <v>21668.219999999994</v>
      </c>
    </row>
    <row r="66" spans="1:11" hidden="1" x14ac:dyDescent="0.2">
      <c r="F66" s="27">
        <v>136718208</v>
      </c>
      <c r="G66" s="12">
        <v>26873665.77</v>
      </c>
      <c r="H66" s="1"/>
      <c r="I66" s="1"/>
      <c r="J66" s="1"/>
      <c r="K66" s="1"/>
    </row>
    <row r="67" spans="1:11" hidden="1" x14ac:dyDescent="0.2">
      <c r="A67" s="31"/>
      <c r="B67" s="90" t="s">
        <v>146</v>
      </c>
      <c r="C67" s="90"/>
      <c r="F67" s="27">
        <f>+F66-F65</f>
        <v>-30271171</v>
      </c>
      <c r="G67" s="27">
        <f>+G66-G65</f>
        <v>-93223544.560000002</v>
      </c>
      <c r="H67" s="1"/>
      <c r="I67" s="1"/>
      <c r="J67" s="1"/>
      <c r="K67" s="1"/>
    </row>
    <row r="68" spans="1:11" hidden="1" x14ac:dyDescent="0.2">
      <c r="A68" s="30"/>
      <c r="B68" s="90" t="s">
        <v>147</v>
      </c>
      <c r="C68" s="90"/>
      <c r="H68" s="1"/>
      <c r="I68" s="1"/>
      <c r="J68" s="1"/>
      <c r="K68" s="1"/>
    </row>
    <row r="69" spans="1:11" hidden="1" x14ac:dyDescent="0.2">
      <c r="A69" s="38"/>
      <c r="B69" s="90" t="s">
        <v>154</v>
      </c>
      <c r="C69" s="90"/>
      <c r="H69" s="1"/>
      <c r="I69" s="1"/>
      <c r="J69" s="1"/>
      <c r="K69" s="1"/>
    </row>
    <row r="70" spans="1:11" hidden="1" x14ac:dyDescent="0.2">
      <c r="H70" s="1"/>
      <c r="I70" s="1"/>
      <c r="J70" s="1"/>
      <c r="K70" s="1"/>
    </row>
    <row r="71" spans="1:11" hidden="1" x14ac:dyDescent="0.2">
      <c r="H71" s="1"/>
      <c r="I71" s="1"/>
      <c r="J71" s="1"/>
      <c r="K71" s="1"/>
    </row>
    <row r="72" spans="1:11" ht="15" x14ac:dyDescent="0.25">
      <c r="A72" s="237" t="s">
        <v>281</v>
      </c>
      <c r="H72" s="1"/>
      <c r="I72" s="1"/>
      <c r="J72" s="1"/>
      <c r="K72" s="1"/>
    </row>
  </sheetData>
  <mergeCells count="17">
    <mergeCell ref="B69:C69"/>
    <mergeCell ref="O4:O5"/>
    <mergeCell ref="A1:D1"/>
    <mergeCell ref="A2:D2"/>
    <mergeCell ref="A3:D3"/>
    <mergeCell ref="D4:D5"/>
    <mergeCell ref="E4:G4"/>
    <mergeCell ref="A4:A5"/>
    <mergeCell ref="B4:B5"/>
    <mergeCell ref="C4:C5"/>
    <mergeCell ref="B67:C67"/>
    <mergeCell ref="B68:C68"/>
    <mergeCell ref="L4:M4"/>
    <mergeCell ref="A65:C65"/>
    <mergeCell ref="N4:N5"/>
    <mergeCell ref="P4:P5"/>
    <mergeCell ref="H4:K4"/>
  </mergeCells>
  <conditionalFormatting sqref="A28">
    <cfRule type="duplicateValues" dxfId="12" priority="14"/>
  </conditionalFormatting>
  <conditionalFormatting sqref="A30">
    <cfRule type="duplicateValues" dxfId="11" priority="13"/>
  </conditionalFormatting>
  <conditionalFormatting sqref="B41">
    <cfRule type="duplicateValues" dxfId="10" priority="9"/>
  </conditionalFormatting>
  <conditionalFormatting sqref="B38">
    <cfRule type="duplicateValues" dxfId="9" priority="8"/>
  </conditionalFormatting>
  <conditionalFormatting sqref="B39">
    <cfRule type="duplicateValues" dxfId="8" priority="7"/>
  </conditionalFormatting>
  <conditionalFormatting sqref="B60">
    <cfRule type="duplicateValues" dxfId="7" priority="6"/>
  </conditionalFormatting>
  <conditionalFormatting sqref="B62">
    <cfRule type="duplicateValues" dxfId="6" priority="4"/>
  </conditionalFormatting>
  <conditionalFormatting sqref="B63">
    <cfRule type="duplicateValues" dxfId="5" priority="3"/>
  </conditionalFormatting>
  <conditionalFormatting sqref="B66:B1048576 A65 B42:B59 B40 B61 B64 B1:B35">
    <cfRule type="duplicateValues" dxfId="4" priority="19"/>
  </conditionalFormatting>
  <conditionalFormatting sqref="B36">
    <cfRule type="duplicateValues" dxfId="3" priority="2"/>
  </conditionalFormatting>
  <conditionalFormatting sqref="B37">
    <cfRule type="duplicateValues" dxfId="2" priority="1"/>
  </conditionalFormatting>
  <hyperlinks>
    <hyperlink ref="D24" r:id="rId1" display="javascript:ImprimirProyecto(31359,2020,1,%22S%22)" xr:uid="{00000000-0004-0000-0100-000000000000}"/>
  </hyperlinks>
  <pageMargins left="0.25" right="0.25" top="0.75" bottom="0.75" header="0.3" footer="0.3"/>
  <pageSetup paperSize="17" scale="84" fitToHeight="0" orientation="landscape" r:id="rId2"/>
  <ignoredErrors>
    <ignoredError sqref="L27:P27 G30 L29:P29 B23:D24 G28 B28:D28 H23:H24 L23:P24 L28:P28 L58:P59 B54:D55 B58:D59 L54:P55 H28 H54:H55 H58:H59 A29:D29 A27:D27 H30 B30:D30 L30:P30 E29:G29 E27:G27 H29:J29 H27:J2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U26"/>
  <sheetViews>
    <sheetView view="pageBreakPreview" zoomScale="70" zoomScaleNormal="80" zoomScaleSheetLayoutView="70" workbookViewId="0">
      <pane ySplit="5" topLeftCell="A12" activePane="bottomLeft" state="frozen"/>
      <selection activeCell="C70" sqref="C70"/>
      <selection pane="bottomLeft" activeCell="A25" sqref="A25"/>
    </sheetView>
  </sheetViews>
  <sheetFormatPr baseColWidth="10" defaultColWidth="11.42578125" defaultRowHeight="14.25" x14ac:dyDescent="0.2"/>
  <cols>
    <col min="1" max="1" width="10" style="5" customWidth="1"/>
    <col min="2" max="2" width="12" style="42" bestFit="1" customWidth="1"/>
    <col min="3" max="3" width="51.42578125" style="3" customWidth="1"/>
    <col min="4" max="4" width="23.85546875" style="3" customWidth="1"/>
    <col min="5" max="5" width="27.5703125" style="55" customWidth="1"/>
    <col min="6" max="6" width="25.85546875" style="56" customWidth="1"/>
    <col min="7" max="7" width="27.7109375" style="49" customWidth="1"/>
    <col min="8" max="8" width="19.42578125" style="49" customWidth="1"/>
    <col min="9" max="11" width="18.85546875" style="49" customWidth="1"/>
    <col min="12" max="16384" width="11.42578125" style="1"/>
  </cols>
  <sheetData>
    <row r="1" spans="1:11" ht="15" customHeight="1" x14ac:dyDescent="0.2">
      <c r="A1" s="87" t="s">
        <v>0</v>
      </c>
      <c r="B1" s="87"/>
      <c r="C1" s="87"/>
      <c r="D1" s="87"/>
    </row>
    <row r="2" spans="1:11" ht="15" customHeight="1" x14ac:dyDescent="0.2">
      <c r="A2" s="87" t="s">
        <v>22</v>
      </c>
      <c r="B2" s="87"/>
      <c r="C2" s="87"/>
      <c r="D2" s="87"/>
    </row>
    <row r="3" spans="1:11" ht="15.75" customHeight="1" thickBot="1" x14ac:dyDescent="0.25">
      <c r="A3" s="87" t="s">
        <v>156</v>
      </c>
      <c r="B3" s="87"/>
      <c r="C3" s="87"/>
      <c r="D3" s="87"/>
      <c r="E3" s="64"/>
      <c r="F3" s="49"/>
      <c r="J3" s="142" t="s">
        <v>279</v>
      </c>
    </row>
    <row r="4" spans="1:11" ht="15.75" customHeight="1" x14ac:dyDescent="0.2">
      <c r="A4" s="98" t="s">
        <v>2</v>
      </c>
      <c r="B4" s="99" t="s">
        <v>3</v>
      </c>
      <c r="C4" s="100" t="s">
        <v>4</v>
      </c>
      <c r="D4" s="100" t="s">
        <v>38</v>
      </c>
      <c r="E4" s="144" t="s">
        <v>30</v>
      </c>
      <c r="F4" s="144"/>
      <c r="G4" s="144"/>
      <c r="H4" s="162" t="s">
        <v>32</v>
      </c>
      <c r="I4" s="149"/>
      <c r="J4" s="149"/>
      <c r="K4" s="150"/>
    </row>
    <row r="5" spans="1:11" ht="22.5" customHeight="1" thickBot="1" x14ac:dyDescent="0.25">
      <c r="A5" s="101"/>
      <c r="B5" s="102"/>
      <c r="C5" s="103"/>
      <c r="D5" s="103"/>
      <c r="E5" s="147" t="s">
        <v>29</v>
      </c>
      <c r="F5" s="147" t="s">
        <v>28</v>
      </c>
      <c r="G5" s="196" t="s">
        <v>34</v>
      </c>
      <c r="H5" s="152" t="s">
        <v>31</v>
      </c>
      <c r="I5" s="152" t="s">
        <v>29</v>
      </c>
      <c r="J5" s="152" t="s">
        <v>28</v>
      </c>
      <c r="K5" s="153" t="s">
        <v>34</v>
      </c>
    </row>
    <row r="6" spans="1:11" ht="15" customHeight="1" x14ac:dyDescent="0.2">
      <c r="A6" s="199" t="s">
        <v>42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</row>
    <row r="7" spans="1:11" s="2" customFormat="1" ht="42.75" x14ac:dyDescent="0.2">
      <c r="A7" s="45">
        <v>1</v>
      </c>
      <c r="B7" s="46">
        <v>263551</v>
      </c>
      <c r="C7" s="47" t="s">
        <v>209</v>
      </c>
      <c r="D7" s="47" t="s">
        <v>39</v>
      </c>
      <c r="E7" s="65">
        <v>0</v>
      </c>
      <c r="F7" s="65">
        <v>5000000</v>
      </c>
      <c r="G7" s="66">
        <v>0</v>
      </c>
      <c r="H7" s="200">
        <v>350</v>
      </c>
      <c r="I7" s="200">
        <v>0</v>
      </c>
      <c r="J7" s="200">
        <v>14.13</v>
      </c>
      <c r="K7" s="200">
        <v>0</v>
      </c>
    </row>
    <row r="8" spans="1:11" ht="15" customHeight="1" x14ac:dyDescent="0.2">
      <c r="A8" s="154" t="s">
        <v>62</v>
      </c>
      <c r="B8" s="154"/>
      <c r="C8" s="154"/>
      <c r="D8" s="154"/>
      <c r="E8" s="154"/>
      <c r="F8" s="154"/>
      <c r="G8" s="154"/>
      <c r="H8" s="201"/>
      <c r="I8" s="201"/>
      <c r="J8" s="201"/>
      <c r="K8" s="201"/>
    </row>
    <row r="9" spans="1:11" s="2" customFormat="1" ht="42.75" x14ac:dyDescent="0.2">
      <c r="A9" s="45">
        <f>A7+1</f>
        <v>2</v>
      </c>
      <c r="B9" s="46">
        <v>99889</v>
      </c>
      <c r="C9" s="47" t="s">
        <v>119</v>
      </c>
      <c r="D9" s="47" t="s">
        <v>39</v>
      </c>
      <c r="E9" s="65">
        <v>18725000</v>
      </c>
      <c r="F9" s="65">
        <v>27866902</v>
      </c>
      <c r="G9" s="66">
        <v>27866900.649999999</v>
      </c>
      <c r="H9" s="200">
        <v>21</v>
      </c>
      <c r="I9" s="200">
        <v>2.1</v>
      </c>
      <c r="J9" s="200">
        <v>2.1</v>
      </c>
      <c r="K9" s="200">
        <v>2.1</v>
      </c>
    </row>
    <row r="10" spans="1:11" s="2" customFormat="1" ht="17.25" customHeight="1" x14ac:dyDescent="0.2">
      <c r="A10" s="154" t="s">
        <v>68</v>
      </c>
      <c r="B10" s="154"/>
      <c r="C10" s="154"/>
      <c r="D10" s="154"/>
      <c r="E10" s="154"/>
      <c r="F10" s="154"/>
      <c r="G10" s="154"/>
      <c r="H10" s="201"/>
      <c r="I10" s="201"/>
      <c r="J10" s="201"/>
      <c r="K10" s="201"/>
    </row>
    <row r="11" spans="1:11" s="2" customFormat="1" ht="42.75" x14ac:dyDescent="0.2">
      <c r="A11" s="16">
        <f>A9+1</f>
        <v>3</v>
      </c>
      <c r="B11" s="22">
        <v>276887</v>
      </c>
      <c r="C11" s="16" t="s">
        <v>264</v>
      </c>
      <c r="D11" s="16" t="s">
        <v>40</v>
      </c>
      <c r="E11" s="67">
        <v>0</v>
      </c>
      <c r="F11" s="67">
        <v>2960000</v>
      </c>
      <c r="G11" s="68">
        <v>0</v>
      </c>
      <c r="H11" s="202">
        <v>35.5</v>
      </c>
      <c r="I11" s="202">
        <v>0</v>
      </c>
      <c r="J11" s="202">
        <v>4.37</v>
      </c>
      <c r="K11" s="202">
        <v>0</v>
      </c>
    </row>
    <row r="12" spans="1:11" s="2" customFormat="1" ht="17.25" customHeight="1" x14ac:dyDescent="0.2">
      <c r="A12" s="154" t="s">
        <v>73</v>
      </c>
      <c r="B12" s="154"/>
      <c r="C12" s="154"/>
      <c r="D12" s="154"/>
      <c r="E12" s="154"/>
      <c r="F12" s="154"/>
      <c r="G12" s="154"/>
      <c r="H12" s="201"/>
      <c r="I12" s="201"/>
      <c r="J12" s="201"/>
      <c r="K12" s="201"/>
    </row>
    <row r="13" spans="1:11" s="2" customFormat="1" ht="57" x14ac:dyDescent="0.2">
      <c r="A13" s="9">
        <v>4</v>
      </c>
      <c r="B13" s="8">
        <v>129914</v>
      </c>
      <c r="C13" s="9" t="s">
        <v>25</v>
      </c>
      <c r="D13" s="9" t="s">
        <v>39</v>
      </c>
      <c r="E13" s="58">
        <v>3471800</v>
      </c>
      <c r="F13" s="58">
        <v>10971698</v>
      </c>
      <c r="G13" s="68">
        <v>10971697.48</v>
      </c>
      <c r="H13" s="203">
        <v>16</v>
      </c>
      <c r="I13" s="203">
        <v>4.79</v>
      </c>
      <c r="J13" s="203">
        <v>1.1000000000000001</v>
      </c>
      <c r="K13" s="203">
        <v>0.98</v>
      </c>
    </row>
    <row r="14" spans="1:11" s="2" customFormat="1" ht="42.75" x14ac:dyDescent="0.2">
      <c r="A14" s="9">
        <f t="shared" ref="A14:A18" si="0">+A13+1</f>
        <v>5</v>
      </c>
      <c r="B14" s="10">
        <v>130902</v>
      </c>
      <c r="C14" s="9" t="s">
        <v>23</v>
      </c>
      <c r="D14" s="9" t="s">
        <v>39</v>
      </c>
      <c r="E14" s="58">
        <v>29775000</v>
      </c>
      <c r="F14" s="58">
        <v>55778460</v>
      </c>
      <c r="G14" s="68">
        <v>55683695.350000001</v>
      </c>
      <c r="H14" s="203">
        <v>10</v>
      </c>
      <c r="I14" s="203">
        <v>4.08</v>
      </c>
      <c r="J14" s="203">
        <v>10</v>
      </c>
      <c r="K14" s="203">
        <v>1.88</v>
      </c>
    </row>
    <row r="15" spans="1:11" s="2" customFormat="1" ht="42.75" x14ac:dyDescent="0.2">
      <c r="A15" s="9">
        <v>6</v>
      </c>
      <c r="B15" s="10">
        <v>154956</v>
      </c>
      <c r="C15" s="9" t="s">
        <v>120</v>
      </c>
      <c r="D15" s="9" t="s">
        <v>39</v>
      </c>
      <c r="E15" s="58">
        <v>535321</v>
      </c>
      <c r="F15" s="58">
        <v>23676835</v>
      </c>
      <c r="G15" s="68">
        <v>17886229.309999999</v>
      </c>
      <c r="H15" s="203">
        <v>11</v>
      </c>
      <c r="I15" s="203">
        <v>5.84</v>
      </c>
      <c r="J15" s="203">
        <v>5.15</v>
      </c>
      <c r="K15" s="203">
        <v>1</v>
      </c>
    </row>
    <row r="16" spans="1:11" s="2" customFormat="1" ht="42.75" x14ac:dyDescent="0.2">
      <c r="A16" s="9">
        <f t="shared" si="0"/>
        <v>7</v>
      </c>
      <c r="B16" s="18">
        <v>154958</v>
      </c>
      <c r="C16" s="9" t="s">
        <v>121</v>
      </c>
      <c r="D16" s="9" t="s">
        <v>39</v>
      </c>
      <c r="E16" s="58">
        <v>464679</v>
      </c>
      <c r="F16" s="58">
        <v>6421442</v>
      </c>
      <c r="G16" s="68">
        <v>4037390.96</v>
      </c>
      <c r="H16" s="203">
        <v>24</v>
      </c>
      <c r="I16" s="203">
        <v>11.55</v>
      </c>
      <c r="J16" s="203">
        <v>4.9000000000000004</v>
      </c>
      <c r="K16" s="203">
        <v>0.91999999999999993</v>
      </c>
    </row>
    <row r="17" spans="1:11" s="2" customFormat="1" ht="42.75" x14ac:dyDescent="0.2">
      <c r="A17" s="9">
        <v>8</v>
      </c>
      <c r="B17" s="8">
        <v>155771</v>
      </c>
      <c r="C17" s="9" t="s">
        <v>24</v>
      </c>
      <c r="D17" s="9" t="s">
        <v>39</v>
      </c>
      <c r="E17" s="69">
        <v>207000</v>
      </c>
      <c r="F17" s="69">
        <v>51067583</v>
      </c>
      <c r="G17" s="68">
        <v>50895959.5</v>
      </c>
      <c r="H17" s="203">
        <v>23.25</v>
      </c>
      <c r="I17" s="203">
        <v>10.37</v>
      </c>
      <c r="J17" s="203">
        <v>10.92</v>
      </c>
      <c r="K17" s="203">
        <v>5.48</v>
      </c>
    </row>
    <row r="18" spans="1:11" s="2" customFormat="1" ht="57" x14ac:dyDescent="0.2">
      <c r="A18" s="9">
        <f t="shared" si="0"/>
        <v>9</v>
      </c>
      <c r="B18" s="8">
        <v>155808</v>
      </c>
      <c r="C18" s="9" t="s">
        <v>26</v>
      </c>
      <c r="D18" s="9" t="s">
        <v>39</v>
      </c>
      <c r="E18" s="58">
        <v>518900</v>
      </c>
      <c r="F18" s="58">
        <v>5305899</v>
      </c>
      <c r="G18" s="68">
        <v>3019302</v>
      </c>
      <c r="H18" s="203">
        <v>4</v>
      </c>
      <c r="I18" s="203">
        <v>3.23</v>
      </c>
      <c r="J18" s="203">
        <v>1.1299999999999999</v>
      </c>
      <c r="K18" s="203">
        <v>0.39</v>
      </c>
    </row>
    <row r="19" spans="1:11" ht="57.75" thickBot="1" x14ac:dyDescent="0.25">
      <c r="A19" s="9">
        <v>10</v>
      </c>
      <c r="B19" s="46">
        <v>276035</v>
      </c>
      <c r="C19" s="47" t="s">
        <v>210</v>
      </c>
      <c r="D19" s="16" t="s">
        <v>39</v>
      </c>
      <c r="E19" s="65">
        <v>0</v>
      </c>
      <c r="F19" s="65">
        <v>15724181</v>
      </c>
      <c r="G19" s="66">
        <v>0</v>
      </c>
      <c r="H19" s="200">
        <v>38.44</v>
      </c>
      <c r="I19" s="200">
        <v>0</v>
      </c>
      <c r="J19" s="200">
        <v>3.37</v>
      </c>
      <c r="K19" s="200">
        <v>0</v>
      </c>
    </row>
    <row r="20" spans="1:11" ht="20.25" customHeight="1" thickBot="1" x14ac:dyDescent="0.25">
      <c r="A20" s="197" t="s">
        <v>84</v>
      </c>
      <c r="B20" s="198"/>
      <c r="C20" s="198"/>
      <c r="D20" s="198"/>
      <c r="E20" s="198"/>
      <c r="F20" s="198"/>
      <c r="G20" s="198"/>
      <c r="H20" s="204"/>
      <c r="I20" s="204"/>
      <c r="J20" s="204"/>
      <c r="K20" s="204"/>
    </row>
    <row r="21" spans="1:11" ht="43.5" thickBot="1" x14ac:dyDescent="0.25">
      <c r="A21" s="16">
        <v>11</v>
      </c>
      <c r="B21" s="22">
        <v>267349</v>
      </c>
      <c r="C21" s="16" t="s">
        <v>272</v>
      </c>
      <c r="D21" s="16" t="s">
        <v>40</v>
      </c>
      <c r="E21" s="23">
        <v>0</v>
      </c>
      <c r="F21" s="23">
        <v>1540000</v>
      </c>
      <c r="G21" s="68">
        <v>0</v>
      </c>
      <c r="H21" s="202">
        <v>52</v>
      </c>
      <c r="I21" s="202">
        <v>0</v>
      </c>
      <c r="J21" s="202">
        <v>6.79</v>
      </c>
      <c r="K21" s="203">
        <v>0</v>
      </c>
    </row>
    <row r="22" spans="1:11" ht="20.25" customHeight="1" thickBot="1" x14ac:dyDescent="0.25">
      <c r="A22" s="197" t="s">
        <v>273</v>
      </c>
      <c r="B22" s="198"/>
      <c r="C22" s="198"/>
      <c r="D22" s="198"/>
      <c r="E22" s="198"/>
      <c r="F22" s="198"/>
      <c r="G22" s="198"/>
      <c r="H22" s="204"/>
      <c r="I22" s="204"/>
      <c r="J22" s="204"/>
      <c r="K22" s="204"/>
    </row>
    <row r="23" spans="1:11" ht="42.75" x14ac:dyDescent="0.2">
      <c r="A23" s="16">
        <f>+A21+1</f>
        <v>12</v>
      </c>
      <c r="B23" s="22">
        <v>280600</v>
      </c>
      <c r="C23" s="16" t="s">
        <v>274</v>
      </c>
      <c r="D23" s="16" t="s">
        <v>40</v>
      </c>
      <c r="E23" s="23">
        <v>0</v>
      </c>
      <c r="F23" s="23">
        <v>2000000</v>
      </c>
      <c r="G23" s="68">
        <v>0</v>
      </c>
      <c r="H23" s="202">
        <v>8364</v>
      </c>
      <c r="I23" s="202">
        <v>0</v>
      </c>
      <c r="J23" s="202">
        <v>939.24</v>
      </c>
      <c r="K23" s="203">
        <v>0</v>
      </c>
    </row>
    <row r="24" spans="1:11" ht="23.25" customHeight="1" x14ac:dyDescent="0.2">
      <c r="A24" s="92" t="s">
        <v>27</v>
      </c>
      <c r="B24" s="92"/>
      <c r="C24" s="92"/>
      <c r="D24" s="51"/>
      <c r="E24" s="54">
        <f>SUM(E9:E23)</f>
        <v>53697700</v>
      </c>
      <c r="F24" s="54">
        <f>SUM(F7:F23)</f>
        <v>208313000</v>
      </c>
      <c r="G24" s="53">
        <f>SUM(G7:G23)</f>
        <v>170361175.25</v>
      </c>
      <c r="H24" s="205">
        <f>SUM(H7:H23)</f>
        <v>8949.19</v>
      </c>
      <c r="I24" s="205">
        <f>SUM(I9:I23)</f>
        <v>41.96</v>
      </c>
      <c r="J24" s="205">
        <f>SUM(J9:J23)</f>
        <v>989.07</v>
      </c>
      <c r="K24" s="205">
        <v>12.75</v>
      </c>
    </row>
    <row r="25" spans="1:11" ht="15" x14ac:dyDescent="0.25">
      <c r="A25" s="237" t="s">
        <v>281</v>
      </c>
    </row>
    <row r="26" spans="1:11" ht="59.25" customHeight="1" x14ac:dyDescent="0.2">
      <c r="B26" s="91"/>
      <c r="C26" s="91"/>
      <c r="D26" s="44"/>
    </row>
  </sheetData>
  <mergeCells count="12">
    <mergeCell ref="B26:C26"/>
    <mergeCell ref="A24:C24"/>
    <mergeCell ref="A1:D1"/>
    <mergeCell ref="A2:D2"/>
    <mergeCell ref="A3:D3"/>
    <mergeCell ref="A4:A5"/>
    <mergeCell ref="B4:B5"/>
    <mergeCell ref="C4:C5"/>
    <mergeCell ref="D4:D5"/>
    <mergeCell ref="E4:G4"/>
    <mergeCell ref="A6:K6"/>
    <mergeCell ref="H4:K4"/>
  </mergeCells>
  <pageMargins left="0.70866141732283505" right="0.70866141732283505" top="0.74803149606299202" bottom="0.74803149606299202" header="0.31496062992126" footer="0.31496062992126"/>
  <pageSetup paperSize="17" scale="78" fitToHeight="0" orientation="landscape" r:id="rId1"/>
  <ignoredErrors>
    <ignoredError sqref="B9:D9 E9 B13:D13 B14:D14 E13:E14 H9 H13:H14 A12:D12 E12:G12 B15:D16 E15:E16 H15:H16 H12:J1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U41"/>
  <sheetViews>
    <sheetView view="pageBreakPreview" zoomScale="70" zoomScaleNormal="80" zoomScaleSheetLayoutView="70" workbookViewId="0">
      <pane ySplit="5" topLeftCell="A36" activePane="bottomLeft" state="frozen"/>
      <selection activeCell="C70" sqref="C70"/>
      <selection pane="bottomLeft" activeCell="A40" sqref="A40"/>
    </sheetView>
  </sheetViews>
  <sheetFormatPr baseColWidth="10" defaultColWidth="11.42578125" defaultRowHeight="14.25" x14ac:dyDescent="0.2"/>
  <cols>
    <col min="1" max="1" width="10" style="36" customWidth="1"/>
    <col min="2" max="2" width="12" style="32" bestFit="1" customWidth="1"/>
    <col min="3" max="3" width="51.42578125" style="37" customWidth="1"/>
    <col min="4" max="4" width="23.85546875" style="37" customWidth="1"/>
    <col min="5" max="5" width="27.5703125" style="33" customWidth="1"/>
    <col min="6" max="6" width="25.85546875" style="34" customWidth="1"/>
    <col min="7" max="7" width="27.7109375" style="34" customWidth="1"/>
    <col min="8" max="8" width="19.42578125" style="34" customWidth="1"/>
    <col min="9" max="10" width="18.85546875" style="34" customWidth="1"/>
    <col min="11" max="11" width="18.85546875" style="48" customWidth="1"/>
    <col min="12" max="16384" width="11.42578125" style="35"/>
  </cols>
  <sheetData>
    <row r="1" spans="1:11" ht="15" customHeight="1" x14ac:dyDescent="0.2">
      <c r="A1" s="93" t="s">
        <v>0</v>
      </c>
      <c r="B1" s="93"/>
      <c r="C1" s="93"/>
      <c r="D1" s="93"/>
    </row>
    <row r="2" spans="1:11" ht="15" customHeight="1" x14ac:dyDescent="0.2">
      <c r="A2" s="93" t="s">
        <v>134</v>
      </c>
      <c r="B2" s="93"/>
      <c r="C2" s="93"/>
      <c r="D2" s="93"/>
    </row>
    <row r="3" spans="1:11" s="1" customFormat="1" ht="15.75" customHeight="1" thickBot="1" x14ac:dyDescent="0.25">
      <c r="A3" s="87" t="s">
        <v>156</v>
      </c>
      <c r="B3" s="87"/>
      <c r="C3" s="87"/>
      <c r="D3" s="87"/>
      <c r="E3" s="4"/>
      <c r="F3" s="12"/>
      <c r="G3" s="12"/>
      <c r="H3" s="12"/>
      <c r="I3" s="12"/>
      <c r="J3" s="142" t="s">
        <v>279</v>
      </c>
      <c r="K3" s="49"/>
    </row>
    <row r="4" spans="1:11" ht="15.75" customHeight="1" x14ac:dyDescent="0.2">
      <c r="A4" s="98" t="s">
        <v>2</v>
      </c>
      <c r="B4" s="99" t="s">
        <v>3</v>
      </c>
      <c r="C4" s="100" t="s">
        <v>4</v>
      </c>
      <c r="D4" s="116" t="s">
        <v>38</v>
      </c>
      <c r="E4" s="143" t="s">
        <v>30</v>
      </c>
      <c r="F4" s="144"/>
      <c r="G4" s="145"/>
      <c r="H4" s="149" t="s">
        <v>32</v>
      </c>
      <c r="I4" s="149"/>
      <c r="J4" s="149"/>
      <c r="K4" s="150"/>
    </row>
    <row r="5" spans="1:11" ht="22.5" customHeight="1" thickBot="1" x14ac:dyDescent="0.25">
      <c r="A5" s="101"/>
      <c r="B5" s="102"/>
      <c r="C5" s="103"/>
      <c r="D5" s="117"/>
      <c r="E5" s="227" t="s">
        <v>29</v>
      </c>
      <c r="F5" s="196" t="s">
        <v>28</v>
      </c>
      <c r="G5" s="228" t="s">
        <v>34</v>
      </c>
      <c r="H5" s="151" t="s">
        <v>31</v>
      </c>
      <c r="I5" s="152" t="s">
        <v>29</v>
      </c>
      <c r="J5" s="152" t="s">
        <v>28</v>
      </c>
      <c r="K5" s="153" t="s">
        <v>34</v>
      </c>
    </row>
    <row r="6" spans="1:11" ht="15" customHeight="1" x14ac:dyDescent="0.2">
      <c r="A6" s="208" t="s">
        <v>128</v>
      </c>
      <c r="B6" s="209"/>
      <c r="C6" s="209"/>
      <c r="D6" s="209"/>
      <c r="E6" s="210"/>
      <c r="F6" s="209"/>
      <c r="G6" s="211"/>
      <c r="H6" s="209"/>
      <c r="I6" s="209"/>
      <c r="J6" s="209"/>
      <c r="K6" s="209"/>
    </row>
    <row r="7" spans="1:11" ht="42.75" x14ac:dyDescent="0.2">
      <c r="A7" s="9">
        <v>1</v>
      </c>
      <c r="B7" s="40">
        <v>130572</v>
      </c>
      <c r="C7" s="137" t="s">
        <v>129</v>
      </c>
      <c r="D7" s="119" t="s">
        <v>122</v>
      </c>
      <c r="E7" s="206">
        <v>2000000</v>
      </c>
      <c r="F7" s="41">
        <v>1331631</v>
      </c>
      <c r="G7" s="207">
        <v>666904.22</v>
      </c>
      <c r="H7" s="191">
        <v>7520</v>
      </c>
      <c r="I7" s="179">
        <v>0</v>
      </c>
      <c r="J7" s="179">
        <v>1564.67</v>
      </c>
      <c r="K7" s="203">
        <v>1564.67</v>
      </c>
    </row>
    <row r="8" spans="1:11" ht="42.75" x14ac:dyDescent="0.2">
      <c r="A8" s="9">
        <f>+A7+1</f>
        <v>2</v>
      </c>
      <c r="B8" s="40">
        <v>148405</v>
      </c>
      <c r="C8" s="137" t="s">
        <v>130</v>
      </c>
      <c r="D8" s="119" t="s">
        <v>122</v>
      </c>
      <c r="E8" s="206">
        <v>2000000</v>
      </c>
      <c r="F8" s="41">
        <v>2000000</v>
      </c>
      <c r="G8" s="207">
        <v>0</v>
      </c>
      <c r="H8" s="191">
        <v>7519</v>
      </c>
      <c r="I8" s="179">
        <v>0</v>
      </c>
      <c r="J8" s="179">
        <v>2350</v>
      </c>
      <c r="K8" s="203">
        <v>0</v>
      </c>
    </row>
    <row r="9" spans="1:11" ht="42.75" x14ac:dyDescent="0.2">
      <c r="A9" s="9">
        <f t="shared" ref="A9:A37" si="0">+A8+1</f>
        <v>3</v>
      </c>
      <c r="B9" s="40">
        <v>148408</v>
      </c>
      <c r="C9" s="137" t="s">
        <v>131</v>
      </c>
      <c r="D9" s="119" t="s">
        <v>122</v>
      </c>
      <c r="E9" s="206">
        <v>2000000</v>
      </c>
      <c r="F9" s="41">
        <v>2000000</v>
      </c>
      <c r="G9" s="207">
        <v>0</v>
      </c>
      <c r="H9" s="191">
        <v>7519</v>
      </c>
      <c r="I9" s="179">
        <v>0</v>
      </c>
      <c r="J9" s="179">
        <v>2350</v>
      </c>
      <c r="K9" s="203">
        <v>0</v>
      </c>
    </row>
    <row r="10" spans="1:11" ht="42.75" x14ac:dyDescent="0.2">
      <c r="A10" s="9">
        <f t="shared" si="0"/>
        <v>4</v>
      </c>
      <c r="B10" s="40">
        <v>149702</v>
      </c>
      <c r="C10" s="137" t="s">
        <v>132</v>
      </c>
      <c r="D10" s="119" t="s">
        <v>122</v>
      </c>
      <c r="E10" s="206">
        <v>2000000</v>
      </c>
      <c r="F10" s="41">
        <v>2000000</v>
      </c>
      <c r="G10" s="207">
        <v>0</v>
      </c>
      <c r="H10" s="191">
        <v>7519</v>
      </c>
      <c r="I10" s="179">
        <v>0</v>
      </c>
      <c r="J10" s="179">
        <v>2350</v>
      </c>
      <c r="K10" s="203">
        <v>0</v>
      </c>
    </row>
    <row r="11" spans="1:11" ht="42.75" x14ac:dyDescent="0.2">
      <c r="A11" s="9">
        <f t="shared" si="0"/>
        <v>5</v>
      </c>
      <c r="B11" s="40">
        <v>257874</v>
      </c>
      <c r="C11" s="137" t="s">
        <v>200</v>
      </c>
      <c r="D11" s="119" t="s">
        <v>122</v>
      </c>
      <c r="E11" s="128">
        <v>0</v>
      </c>
      <c r="F11" s="41">
        <v>881723</v>
      </c>
      <c r="G11" s="207">
        <v>786139.95</v>
      </c>
      <c r="H11" s="191">
        <v>350</v>
      </c>
      <c r="I11" s="179">
        <v>350</v>
      </c>
      <c r="J11" s="179">
        <v>344.83</v>
      </c>
      <c r="K11" s="203">
        <v>308.38</v>
      </c>
    </row>
    <row r="12" spans="1:11" ht="42.75" x14ac:dyDescent="0.2">
      <c r="A12" s="9">
        <f t="shared" si="0"/>
        <v>6</v>
      </c>
      <c r="B12" s="40">
        <v>257881</v>
      </c>
      <c r="C12" s="137" t="s">
        <v>199</v>
      </c>
      <c r="D12" s="119" t="s">
        <v>122</v>
      </c>
      <c r="E12" s="128">
        <v>0</v>
      </c>
      <c r="F12" s="41">
        <v>1072614</v>
      </c>
      <c r="G12" s="207">
        <v>942395.14</v>
      </c>
      <c r="H12" s="191">
        <v>720</v>
      </c>
      <c r="I12" s="179">
        <v>720</v>
      </c>
      <c r="J12" s="179">
        <v>864</v>
      </c>
      <c r="K12" s="203">
        <v>772.8</v>
      </c>
    </row>
    <row r="13" spans="1:11" ht="42.75" x14ac:dyDescent="0.2">
      <c r="A13" s="9">
        <f t="shared" si="0"/>
        <v>7</v>
      </c>
      <c r="B13" s="40">
        <v>257882</v>
      </c>
      <c r="C13" s="137" t="s">
        <v>198</v>
      </c>
      <c r="D13" s="119" t="s">
        <v>122</v>
      </c>
      <c r="E13" s="128">
        <v>0</v>
      </c>
      <c r="F13" s="41">
        <v>938051</v>
      </c>
      <c r="G13" s="207">
        <v>843690.2</v>
      </c>
      <c r="H13" s="191">
        <v>360</v>
      </c>
      <c r="I13" s="179">
        <v>360</v>
      </c>
      <c r="J13" s="179">
        <v>391.43</v>
      </c>
      <c r="K13" s="203">
        <v>352.28999999999996</v>
      </c>
    </row>
    <row r="14" spans="1:11" ht="42.75" x14ac:dyDescent="0.2">
      <c r="A14" s="9">
        <f t="shared" si="0"/>
        <v>8</v>
      </c>
      <c r="B14" s="40">
        <v>257883</v>
      </c>
      <c r="C14" s="137" t="s">
        <v>197</v>
      </c>
      <c r="D14" s="119" t="s">
        <v>122</v>
      </c>
      <c r="E14" s="128">
        <v>0</v>
      </c>
      <c r="F14" s="41">
        <v>1063115</v>
      </c>
      <c r="G14" s="207">
        <v>956116.65</v>
      </c>
      <c r="H14" s="191">
        <v>342</v>
      </c>
      <c r="I14" s="179">
        <v>342</v>
      </c>
      <c r="J14" s="179">
        <v>405.52</v>
      </c>
      <c r="K14" s="203">
        <v>365.21</v>
      </c>
    </row>
    <row r="15" spans="1:11" ht="57" x14ac:dyDescent="0.2">
      <c r="A15" s="9">
        <f t="shared" si="0"/>
        <v>9</v>
      </c>
      <c r="B15" s="40">
        <v>257890</v>
      </c>
      <c r="C15" s="137" t="s">
        <v>196</v>
      </c>
      <c r="D15" s="119" t="s">
        <v>122</v>
      </c>
      <c r="E15" s="128">
        <v>0</v>
      </c>
      <c r="F15" s="41">
        <v>848000</v>
      </c>
      <c r="G15" s="207">
        <v>762683</v>
      </c>
      <c r="H15" s="191">
        <v>520</v>
      </c>
      <c r="I15" s="179">
        <v>520</v>
      </c>
      <c r="J15" s="179">
        <v>520</v>
      </c>
      <c r="K15" s="203">
        <v>468</v>
      </c>
    </row>
    <row r="16" spans="1:11" ht="42.75" x14ac:dyDescent="0.2">
      <c r="A16" s="9">
        <f t="shared" si="0"/>
        <v>10</v>
      </c>
      <c r="B16" s="40">
        <v>257899</v>
      </c>
      <c r="C16" s="137" t="s">
        <v>195</v>
      </c>
      <c r="D16" s="119" t="s">
        <v>122</v>
      </c>
      <c r="E16" s="128">
        <v>0</v>
      </c>
      <c r="F16" s="41">
        <v>903617</v>
      </c>
      <c r="G16" s="207">
        <v>812388.34</v>
      </c>
      <c r="H16" s="191">
        <v>480</v>
      </c>
      <c r="I16" s="179">
        <v>480</v>
      </c>
      <c r="J16" s="179">
        <v>521.44000000000005</v>
      </c>
      <c r="K16" s="203">
        <v>469.29</v>
      </c>
    </row>
    <row r="17" spans="1:11" ht="57" x14ac:dyDescent="0.2">
      <c r="A17" s="9">
        <f t="shared" si="0"/>
        <v>11</v>
      </c>
      <c r="B17" s="40">
        <v>257901</v>
      </c>
      <c r="C17" s="137" t="s">
        <v>194</v>
      </c>
      <c r="D17" s="119" t="s">
        <v>122</v>
      </c>
      <c r="E17" s="128">
        <v>0</v>
      </c>
      <c r="F17" s="41">
        <v>906371</v>
      </c>
      <c r="G17" s="207">
        <v>814825.04</v>
      </c>
      <c r="H17" s="191">
        <v>350</v>
      </c>
      <c r="I17" s="179">
        <v>350</v>
      </c>
      <c r="J17" s="179">
        <v>361.28</v>
      </c>
      <c r="K17" s="203">
        <v>325.14999999999998</v>
      </c>
    </row>
    <row r="18" spans="1:11" ht="57" x14ac:dyDescent="0.2">
      <c r="A18" s="9">
        <f t="shared" si="0"/>
        <v>12</v>
      </c>
      <c r="B18" s="40">
        <v>261514</v>
      </c>
      <c r="C18" s="137" t="s">
        <v>193</v>
      </c>
      <c r="D18" s="119" t="s">
        <v>122</v>
      </c>
      <c r="E18" s="128">
        <v>0</v>
      </c>
      <c r="F18" s="41">
        <v>984753</v>
      </c>
      <c r="G18" s="207">
        <v>880603.7</v>
      </c>
      <c r="H18" s="191">
        <v>328</v>
      </c>
      <c r="I18" s="179">
        <v>328</v>
      </c>
      <c r="J18" s="179">
        <v>360.81</v>
      </c>
      <c r="K18" s="203">
        <v>322.62</v>
      </c>
    </row>
    <row r="19" spans="1:11" ht="42.75" x14ac:dyDescent="0.2">
      <c r="A19" s="9">
        <f t="shared" si="0"/>
        <v>13</v>
      </c>
      <c r="B19" s="40">
        <v>261523</v>
      </c>
      <c r="C19" s="137" t="s">
        <v>192</v>
      </c>
      <c r="D19" s="119" t="s">
        <v>122</v>
      </c>
      <c r="E19" s="128">
        <v>0</v>
      </c>
      <c r="F19" s="41">
        <v>911244</v>
      </c>
      <c r="G19" s="207">
        <v>818740.2</v>
      </c>
      <c r="H19" s="191">
        <v>364.25</v>
      </c>
      <c r="I19" s="179">
        <v>364.25</v>
      </c>
      <c r="J19" s="179">
        <v>394.91</v>
      </c>
      <c r="K19" s="203">
        <v>354.88</v>
      </c>
    </row>
    <row r="20" spans="1:11" ht="42.75" x14ac:dyDescent="0.2">
      <c r="A20" s="9">
        <f t="shared" si="0"/>
        <v>14</v>
      </c>
      <c r="B20" s="40">
        <v>262075</v>
      </c>
      <c r="C20" s="137" t="s">
        <v>157</v>
      </c>
      <c r="D20" s="119" t="s">
        <v>122</v>
      </c>
      <c r="E20" s="206">
        <v>700000</v>
      </c>
      <c r="F20" s="41">
        <v>700000</v>
      </c>
      <c r="G20" s="207">
        <v>594172.30000000005</v>
      </c>
      <c r="H20" s="191">
        <v>307.60000000000002</v>
      </c>
      <c r="I20" s="179">
        <v>0</v>
      </c>
      <c r="J20" s="179">
        <v>349.01</v>
      </c>
      <c r="K20" s="203">
        <v>296.39</v>
      </c>
    </row>
    <row r="21" spans="1:11" ht="57" x14ac:dyDescent="0.2">
      <c r="A21" s="9">
        <f t="shared" si="0"/>
        <v>15</v>
      </c>
      <c r="B21" s="40">
        <v>262076</v>
      </c>
      <c r="C21" s="137" t="s">
        <v>148</v>
      </c>
      <c r="D21" s="119" t="s">
        <v>122</v>
      </c>
      <c r="E21" s="206">
        <v>700000</v>
      </c>
      <c r="F21" s="41">
        <v>700000</v>
      </c>
      <c r="G21" s="207">
        <v>626963.6</v>
      </c>
      <c r="H21" s="191">
        <v>314.39999999999998</v>
      </c>
      <c r="I21" s="179">
        <v>0</v>
      </c>
      <c r="J21" s="179">
        <v>321.58999999999997</v>
      </c>
      <c r="K21" s="203">
        <v>289.26</v>
      </c>
    </row>
    <row r="22" spans="1:11" ht="42.75" x14ac:dyDescent="0.2">
      <c r="A22" s="9">
        <f t="shared" si="0"/>
        <v>16</v>
      </c>
      <c r="B22" s="40">
        <v>262077</v>
      </c>
      <c r="C22" s="137" t="s">
        <v>158</v>
      </c>
      <c r="D22" s="119" t="s">
        <v>122</v>
      </c>
      <c r="E22" s="206">
        <v>700000</v>
      </c>
      <c r="F22" s="41">
        <v>700000</v>
      </c>
      <c r="G22" s="207">
        <v>629894.6</v>
      </c>
      <c r="H22" s="191">
        <v>335.4</v>
      </c>
      <c r="I22" s="179">
        <v>0</v>
      </c>
      <c r="J22" s="179">
        <v>943.05</v>
      </c>
      <c r="K22" s="203">
        <v>848.78</v>
      </c>
    </row>
    <row r="23" spans="1:11" ht="42.75" x14ac:dyDescent="0.2">
      <c r="A23" s="9">
        <v>17</v>
      </c>
      <c r="B23" s="40">
        <v>262082</v>
      </c>
      <c r="C23" s="137" t="s">
        <v>149</v>
      </c>
      <c r="D23" s="119" t="s">
        <v>122</v>
      </c>
      <c r="E23" s="206">
        <v>700000</v>
      </c>
      <c r="F23" s="41">
        <v>700000</v>
      </c>
      <c r="G23" s="207">
        <v>600618.85</v>
      </c>
      <c r="H23" s="191">
        <v>335.4</v>
      </c>
      <c r="I23" s="179">
        <v>0</v>
      </c>
      <c r="J23" s="179">
        <v>310.45999999999998</v>
      </c>
      <c r="K23" s="203">
        <v>278.74</v>
      </c>
    </row>
    <row r="24" spans="1:11" ht="42.75" x14ac:dyDescent="0.2">
      <c r="A24" s="9">
        <v>18</v>
      </c>
      <c r="B24" s="40">
        <v>262084</v>
      </c>
      <c r="C24" s="137" t="s">
        <v>159</v>
      </c>
      <c r="D24" s="119" t="s">
        <v>122</v>
      </c>
      <c r="E24" s="206">
        <v>700000</v>
      </c>
      <c r="F24" s="41">
        <v>828000</v>
      </c>
      <c r="G24" s="207">
        <v>624252.81999999995</v>
      </c>
      <c r="H24" s="191">
        <v>294</v>
      </c>
      <c r="I24" s="179">
        <v>0</v>
      </c>
      <c r="J24" s="179">
        <v>346</v>
      </c>
      <c r="K24" s="203">
        <v>262.81</v>
      </c>
    </row>
    <row r="25" spans="1:11" ht="42.75" x14ac:dyDescent="0.2">
      <c r="A25" s="9">
        <f t="shared" si="0"/>
        <v>19</v>
      </c>
      <c r="B25" s="40">
        <v>262085</v>
      </c>
      <c r="C25" s="137" t="s">
        <v>160</v>
      </c>
      <c r="D25" s="119" t="s">
        <v>122</v>
      </c>
      <c r="E25" s="206">
        <v>700000</v>
      </c>
      <c r="F25" s="41">
        <v>700000</v>
      </c>
      <c r="G25" s="207">
        <v>611563.5</v>
      </c>
      <c r="H25" s="191">
        <v>299.5</v>
      </c>
      <c r="I25" s="179">
        <v>0</v>
      </c>
      <c r="J25" s="179">
        <v>272.17</v>
      </c>
      <c r="K25" s="203">
        <v>242.36</v>
      </c>
    </row>
    <row r="26" spans="1:11" ht="42.75" x14ac:dyDescent="0.2">
      <c r="A26" s="9">
        <f t="shared" si="0"/>
        <v>20</v>
      </c>
      <c r="B26" s="40">
        <v>262089</v>
      </c>
      <c r="C26" s="137" t="s">
        <v>161</v>
      </c>
      <c r="D26" s="119" t="s">
        <v>122</v>
      </c>
      <c r="E26" s="206">
        <v>700000</v>
      </c>
      <c r="F26" s="41">
        <v>837438</v>
      </c>
      <c r="G26" s="207">
        <v>753693.35</v>
      </c>
      <c r="H26" s="191">
        <v>321</v>
      </c>
      <c r="I26" s="179">
        <v>0</v>
      </c>
      <c r="J26" s="179">
        <v>430.41</v>
      </c>
      <c r="K26" s="203">
        <v>373.27000000000004</v>
      </c>
    </row>
    <row r="27" spans="1:11" ht="42.75" x14ac:dyDescent="0.2">
      <c r="A27" s="9">
        <f t="shared" si="0"/>
        <v>21</v>
      </c>
      <c r="B27" s="40">
        <v>262092</v>
      </c>
      <c r="C27" s="137" t="s">
        <v>162</v>
      </c>
      <c r="D27" s="119" t="s">
        <v>122</v>
      </c>
      <c r="E27" s="206">
        <v>700000</v>
      </c>
      <c r="F27" s="41">
        <v>829912</v>
      </c>
      <c r="G27" s="207">
        <v>746919.77</v>
      </c>
      <c r="H27" s="191">
        <v>307.60000000000002</v>
      </c>
      <c r="I27" s="179">
        <v>0</v>
      </c>
      <c r="J27" s="179">
        <v>670.49</v>
      </c>
      <c r="K27" s="203">
        <v>549.23</v>
      </c>
    </row>
    <row r="28" spans="1:11" ht="42.75" x14ac:dyDescent="0.2">
      <c r="A28" s="9">
        <f t="shared" si="0"/>
        <v>22</v>
      </c>
      <c r="B28" s="40">
        <v>262094</v>
      </c>
      <c r="C28" s="137" t="s">
        <v>150</v>
      </c>
      <c r="D28" s="119" t="s">
        <v>122</v>
      </c>
      <c r="E28" s="206">
        <v>800000</v>
      </c>
      <c r="F28" s="41">
        <v>800000</v>
      </c>
      <c r="G28" s="207">
        <v>709700.13</v>
      </c>
      <c r="H28" s="191">
        <v>401</v>
      </c>
      <c r="I28" s="179">
        <v>0</v>
      </c>
      <c r="J28" s="179">
        <v>340.5</v>
      </c>
      <c r="K28" s="203">
        <v>340.5</v>
      </c>
    </row>
    <row r="29" spans="1:11" ht="42.75" x14ac:dyDescent="0.2">
      <c r="A29" s="9">
        <f t="shared" si="0"/>
        <v>23</v>
      </c>
      <c r="B29" s="40">
        <v>262095</v>
      </c>
      <c r="C29" s="137" t="s">
        <v>163</v>
      </c>
      <c r="D29" s="119" t="s">
        <v>122</v>
      </c>
      <c r="E29" s="206">
        <v>700000</v>
      </c>
      <c r="F29" s="41">
        <v>700000</v>
      </c>
      <c r="G29" s="207">
        <v>607096.75</v>
      </c>
      <c r="H29" s="191">
        <v>335.4</v>
      </c>
      <c r="I29" s="179">
        <v>0</v>
      </c>
      <c r="J29" s="179">
        <v>426.66</v>
      </c>
      <c r="K29" s="203">
        <v>370.76</v>
      </c>
    </row>
    <row r="30" spans="1:11" ht="42.75" x14ac:dyDescent="0.2">
      <c r="A30" s="9">
        <v>24</v>
      </c>
      <c r="B30" s="40">
        <v>262098</v>
      </c>
      <c r="C30" s="137" t="s">
        <v>164</v>
      </c>
      <c r="D30" s="119" t="s">
        <v>122</v>
      </c>
      <c r="E30" s="206">
        <v>900000</v>
      </c>
      <c r="F30" s="41">
        <v>44727</v>
      </c>
      <c r="G30" s="207">
        <v>0</v>
      </c>
      <c r="H30" s="191">
        <v>410.2</v>
      </c>
      <c r="I30" s="179">
        <v>0</v>
      </c>
      <c r="J30" s="179">
        <v>20.39</v>
      </c>
      <c r="K30" s="203">
        <v>0</v>
      </c>
    </row>
    <row r="31" spans="1:11" ht="42.75" x14ac:dyDescent="0.2">
      <c r="A31" s="9">
        <f t="shared" si="0"/>
        <v>25</v>
      </c>
      <c r="B31" s="40">
        <v>262099</v>
      </c>
      <c r="C31" s="137" t="s">
        <v>165</v>
      </c>
      <c r="D31" s="119" t="s">
        <v>122</v>
      </c>
      <c r="E31" s="206">
        <v>900000</v>
      </c>
      <c r="F31" s="41">
        <v>900000</v>
      </c>
      <c r="G31" s="207">
        <v>737918.75</v>
      </c>
      <c r="H31" s="191">
        <v>401.4</v>
      </c>
      <c r="I31" s="179">
        <v>0</v>
      </c>
      <c r="J31" s="179">
        <v>401</v>
      </c>
      <c r="K31" s="203">
        <v>339.6</v>
      </c>
    </row>
    <row r="32" spans="1:11" ht="57" x14ac:dyDescent="0.2">
      <c r="A32" s="9">
        <f t="shared" si="0"/>
        <v>26</v>
      </c>
      <c r="B32" s="40">
        <v>262100</v>
      </c>
      <c r="C32" s="137" t="s">
        <v>151</v>
      </c>
      <c r="D32" s="119" t="s">
        <v>122</v>
      </c>
      <c r="E32" s="206">
        <v>900000</v>
      </c>
      <c r="F32" s="41">
        <v>900000</v>
      </c>
      <c r="G32" s="207">
        <v>782166.6</v>
      </c>
      <c r="H32" s="191">
        <v>396.6</v>
      </c>
      <c r="I32" s="179">
        <v>0</v>
      </c>
      <c r="J32" s="179">
        <v>330.3</v>
      </c>
      <c r="K32" s="203">
        <v>330.3</v>
      </c>
    </row>
    <row r="33" spans="1:11" ht="57" x14ac:dyDescent="0.2">
      <c r="A33" s="9">
        <f t="shared" si="0"/>
        <v>27</v>
      </c>
      <c r="B33" s="40">
        <v>262101</v>
      </c>
      <c r="C33" s="137" t="s">
        <v>152</v>
      </c>
      <c r="D33" s="119" t="s">
        <v>122</v>
      </c>
      <c r="E33" s="206">
        <v>700000</v>
      </c>
      <c r="F33" s="41">
        <v>700000</v>
      </c>
      <c r="G33" s="207">
        <v>600484.94999999995</v>
      </c>
      <c r="H33" s="191">
        <v>299.5</v>
      </c>
      <c r="I33" s="179">
        <v>0</v>
      </c>
      <c r="J33" s="179">
        <v>373</v>
      </c>
      <c r="K33" s="203">
        <v>329.95</v>
      </c>
    </row>
    <row r="34" spans="1:11" ht="42.75" x14ac:dyDescent="0.2">
      <c r="A34" s="9">
        <v>28</v>
      </c>
      <c r="B34" s="40">
        <v>262103</v>
      </c>
      <c r="C34" s="137" t="s">
        <v>166</v>
      </c>
      <c r="D34" s="119" t="s">
        <v>122</v>
      </c>
      <c r="E34" s="206">
        <v>800000</v>
      </c>
      <c r="F34" s="41">
        <v>146804</v>
      </c>
      <c r="G34" s="207">
        <v>0</v>
      </c>
      <c r="H34" s="191">
        <v>401</v>
      </c>
      <c r="I34" s="179">
        <v>0</v>
      </c>
      <c r="J34" s="179">
        <v>73.59</v>
      </c>
      <c r="K34" s="203">
        <v>0</v>
      </c>
    </row>
    <row r="35" spans="1:11" ht="42.75" x14ac:dyDescent="0.2">
      <c r="A35" s="9">
        <v>29</v>
      </c>
      <c r="B35" s="40">
        <v>262105</v>
      </c>
      <c r="C35" s="137" t="s">
        <v>167</v>
      </c>
      <c r="D35" s="119" t="s">
        <v>122</v>
      </c>
      <c r="E35" s="206">
        <v>700000</v>
      </c>
      <c r="F35" s="41">
        <v>572000</v>
      </c>
      <c r="G35" s="207">
        <v>0</v>
      </c>
      <c r="H35" s="191">
        <v>335.4</v>
      </c>
      <c r="I35" s="179">
        <v>0</v>
      </c>
      <c r="J35" s="179">
        <v>272</v>
      </c>
      <c r="K35" s="203">
        <v>0</v>
      </c>
    </row>
    <row r="36" spans="1:11" ht="57" x14ac:dyDescent="0.2">
      <c r="A36" s="9">
        <f t="shared" si="0"/>
        <v>30</v>
      </c>
      <c r="B36" s="40">
        <v>262106</v>
      </c>
      <c r="C36" s="137" t="s">
        <v>153</v>
      </c>
      <c r="D36" s="119" t="s">
        <v>122</v>
      </c>
      <c r="E36" s="206">
        <v>700000</v>
      </c>
      <c r="F36" s="41">
        <v>700000</v>
      </c>
      <c r="G36" s="207">
        <v>0</v>
      </c>
      <c r="H36" s="191">
        <v>338.5</v>
      </c>
      <c r="I36" s="179">
        <v>0</v>
      </c>
      <c r="J36" s="179">
        <v>338.5</v>
      </c>
      <c r="K36" s="203">
        <v>0</v>
      </c>
    </row>
    <row r="37" spans="1:11" ht="42.75" x14ac:dyDescent="0.2">
      <c r="A37" s="9">
        <f t="shared" si="0"/>
        <v>31</v>
      </c>
      <c r="B37" s="40">
        <v>262107</v>
      </c>
      <c r="C37" s="137" t="s">
        <v>168</v>
      </c>
      <c r="D37" s="119" t="s">
        <v>122</v>
      </c>
      <c r="E37" s="206">
        <v>700000</v>
      </c>
      <c r="F37" s="41">
        <v>700000</v>
      </c>
      <c r="G37" s="207">
        <v>620856.13</v>
      </c>
      <c r="H37" s="191">
        <v>292</v>
      </c>
      <c r="I37" s="179">
        <v>0</v>
      </c>
      <c r="J37" s="179">
        <v>308.32</v>
      </c>
      <c r="K37" s="203">
        <v>308.32</v>
      </c>
    </row>
    <row r="38" spans="1:11" ht="43.5" thickBot="1" x14ac:dyDescent="0.25">
      <c r="A38" s="168">
        <v>32</v>
      </c>
      <c r="B38" s="212">
        <v>71361</v>
      </c>
      <c r="C38" s="229" t="s">
        <v>133</v>
      </c>
      <c r="D38" s="213" t="s">
        <v>122</v>
      </c>
      <c r="E38" s="214">
        <v>2000000</v>
      </c>
      <c r="F38" s="215">
        <v>2000000</v>
      </c>
      <c r="G38" s="216">
        <v>0</v>
      </c>
      <c r="H38" s="222">
        <v>9034</v>
      </c>
      <c r="I38" s="189">
        <v>0</v>
      </c>
      <c r="J38" s="189">
        <v>2350</v>
      </c>
      <c r="K38" s="223">
        <v>0</v>
      </c>
    </row>
    <row r="39" spans="1:11" ht="23.25" customHeight="1" thickBot="1" x14ac:dyDescent="0.25">
      <c r="A39" s="217" t="s">
        <v>27</v>
      </c>
      <c r="B39" s="218"/>
      <c r="C39" s="218"/>
      <c r="D39" s="219"/>
      <c r="E39" s="220">
        <f>SUM(E7:E38)</f>
        <v>23400000</v>
      </c>
      <c r="F39" s="176">
        <f>SUM(F7:F38)</f>
        <v>30000000</v>
      </c>
      <c r="G39" s="221">
        <f>SUM(G7:G38)</f>
        <v>17530788.539999999</v>
      </c>
      <c r="H39" s="224"/>
      <c r="I39" s="225">
        <f>SUM(I7:I38)</f>
        <v>3814.25</v>
      </c>
      <c r="J39" s="225">
        <f>SUM(J7:J38)</f>
        <v>21656.329999999998</v>
      </c>
      <c r="K39" s="226">
        <v>10463.560000000001</v>
      </c>
    </row>
    <row r="40" spans="1:11" ht="15.75" thickBot="1" x14ac:dyDescent="0.3">
      <c r="A40" s="237" t="s">
        <v>281</v>
      </c>
    </row>
    <row r="41" spans="1:11" ht="59.25" customHeight="1" thickBot="1" x14ac:dyDescent="0.25">
      <c r="B41" s="94"/>
      <c r="C41" s="95"/>
      <c r="D41" s="19"/>
    </row>
  </sheetData>
  <mergeCells count="11">
    <mergeCell ref="B41:C41"/>
    <mergeCell ref="E4:G4"/>
    <mergeCell ref="A39:C39"/>
    <mergeCell ref="H4:K4"/>
    <mergeCell ref="A1:D1"/>
    <mergeCell ref="A2:D2"/>
    <mergeCell ref="A3:D3"/>
    <mergeCell ref="A4:A5"/>
    <mergeCell ref="B4:B5"/>
    <mergeCell ref="C4:C5"/>
    <mergeCell ref="D4:D5"/>
  </mergeCells>
  <conditionalFormatting sqref="B40:B1048576 B1:B5 A39 B7:B38">
    <cfRule type="duplicateValues" dxfId="1" priority="3"/>
  </conditionalFormatting>
  <conditionalFormatting sqref="B1:B1048576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17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V11"/>
  <sheetViews>
    <sheetView tabSelected="1" view="pageBreakPreview" zoomScale="70" zoomScaleNormal="80" zoomScaleSheetLayoutView="70" workbookViewId="0">
      <selection activeCell="E37" sqref="E37"/>
    </sheetView>
  </sheetViews>
  <sheetFormatPr baseColWidth="10" defaultColWidth="11.42578125" defaultRowHeight="14.25" x14ac:dyDescent="0.2"/>
  <cols>
    <col min="1" max="1" width="10" style="5" customWidth="1"/>
    <col min="2" max="2" width="12" style="42" bestFit="1" customWidth="1"/>
    <col min="3" max="3" width="51.42578125" style="3" customWidth="1"/>
    <col min="4" max="4" width="23.85546875" style="3" customWidth="1"/>
    <col min="5" max="5" width="21" style="55" bestFit="1" customWidth="1"/>
    <col min="6" max="6" width="21" style="56" bestFit="1" customWidth="1"/>
    <col min="7" max="7" width="16.28515625" style="56" bestFit="1" customWidth="1"/>
    <col min="8" max="8" width="19.42578125" style="57" customWidth="1"/>
    <col min="9" max="10" width="18.85546875" style="57" customWidth="1"/>
    <col min="11" max="11" width="18.85546875" style="49" customWidth="1"/>
    <col min="12" max="16384" width="11.42578125" style="1"/>
  </cols>
  <sheetData>
    <row r="1" spans="1:11" s="63" customFormat="1" ht="15" customHeight="1" x14ac:dyDescent="0.2">
      <c r="A1" s="87" t="s">
        <v>0</v>
      </c>
      <c r="B1" s="87"/>
      <c r="C1" s="87"/>
      <c r="D1" s="87"/>
      <c r="E1" s="59"/>
      <c r="F1" s="60"/>
      <c r="G1" s="60"/>
      <c r="H1" s="61"/>
      <c r="I1" s="61"/>
      <c r="J1" s="61"/>
      <c r="K1" s="62"/>
    </row>
    <row r="2" spans="1:11" s="63" customFormat="1" ht="15" customHeight="1" x14ac:dyDescent="0.2">
      <c r="A2" s="87" t="s">
        <v>123</v>
      </c>
      <c r="B2" s="87"/>
      <c r="C2" s="87"/>
      <c r="D2" s="87"/>
      <c r="E2" s="87"/>
      <c r="F2" s="60"/>
      <c r="G2" s="60"/>
      <c r="H2" s="61"/>
      <c r="I2" s="61"/>
      <c r="J2" s="61"/>
      <c r="K2" s="62"/>
    </row>
    <row r="3" spans="1:11" s="63" customFormat="1" ht="15.75" customHeight="1" x14ac:dyDescent="0.2">
      <c r="A3" s="87" t="s">
        <v>156</v>
      </c>
      <c r="B3" s="87"/>
      <c r="C3" s="87"/>
      <c r="D3" s="87"/>
      <c r="E3" s="59"/>
      <c r="F3" s="60"/>
      <c r="G3" s="60"/>
      <c r="H3" s="61"/>
      <c r="I3" s="61"/>
      <c r="J3" s="142" t="s">
        <v>279</v>
      </c>
      <c r="K3" s="62"/>
    </row>
    <row r="4" spans="1:11" ht="15.75" customHeight="1" x14ac:dyDescent="0.2">
      <c r="A4" s="88" t="s">
        <v>2</v>
      </c>
      <c r="B4" s="89" t="s">
        <v>3</v>
      </c>
      <c r="C4" s="85" t="s">
        <v>4</v>
      </c>
      <c r="D4" s="85" t="s">
        <v>38</v>
      </c>
      <c r="E4" s="232" t="s">
        <v>30</v>
      </c>
      <c r="F4" s="232"/>
      <c r="G4" s="232"/>
      <c r="H4" s="233" t="s">
        <v>32</v>
      </c>
      <c r="I4" s="234"/>
      <c r="J4" s="234"/>
      <c r="K4" s="235"/>
    </row>
    <row r="5" spans="1:11" ht="22.5" customHeight="1" x14ac:dyDescent="0.2">
      <c r="A5" s="88"/>
      <c r="B5" s="89"/>
      <c r="C5" s="85"/>
      <c r="D5" s="85"/>
      <c r="E5" s="159" t="s">
        <v>29</v>
      </c>
      <c r="F5" s="159" t="s">
        <v>28</v>
      </c>
      <c r="G5" s="159" t="s">
        <v>34</v>
      </c>
      <c r="H5" s="236" t="s">
        <v>31</v>
      </c>
      <c r="I5" s="236" t="s">
        <v>29</v>
      </c>
      <c r="J5" s="236" t="s">
        <v>28</v>
      </c>
      <c r="K5" s="158" t="s">
        <v>34</v>
      </c>
    </row>
    <row r="6" spans="1:11" ht="15" customHeight="1" x14ac:dyDescent="0.2">
      <c r="A6" s="231" t="s">
        <v>124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</row>
    <row r="7" spans="1:11" s="2" customFormat="1" ht="42.75" x14ac:dyDescent="0.2">
      <c r="A7" s="9">
        <v>1</v>
      </c>
      <c r="B7" s="8">
        <v>171980</v>
      </c>
      <c r="C7" s="137" t="s">
        <v>125</v>
      </c>
      <c r="D7" s="9" t="s">
        <v>97</v>
      </c>
      <c r="E7" s="58">
        <v>2275992</v>
      </c>
      <c r="F7" s="58">
        <v>2275992</v>
      </c>
      <c r="G7" s="58">
        <v>0</v>
      </c>
      <c r="H7" s="50">
        <v>354</v>
      </c>
      <c r="I7" s="50">
        <v>0</v>
      </c>
      <c r="J7" s="50">
        <v>177</v>
      </c>
      <c r="K7" s="50">
        <v>0</v>
      </c>
    </row>
    <row r="8" spans="1:11" s="2" customFormat="1" ht="42.75" x14ac:dyDescent="0.2">
      <c r="A8" s="9">
        <v>2</v>
      </c>
      <c r="B8" s="8">
        <v>184337</v>
      </c>
      <c r="C8" s="137" t="s">
        <v>126</v>
      </c>
      <c r="D8" s="9" t="s">
        <v>97</v>
      </c>
      <c r="E8" s="58">
        <v>842402</v>
      </c>
      <c r="F8" s="58">
        <v>842402</v>
      </c>
      <c r="G8" s="58">
        <v>0</v>
      </c>
      <c r="H8" s="50">
        <v>563</v>
      </c>
      <c r="I8" s="50">
        <v>0</v>
      </c>
      <c r="J8" s="50">
        <v>112</v>
      </c>
      <c r="K8" s="50">
        <v>0</v>
      </c>
    </row>
    <row r="9" spans="1:11" s="2" customFormat="1" ht="42.75" x14ac:dyDescent="0.2">
      <c r="A9" s="9">
        <v>4</v>
      </c>
      <c r="B9" s="8">
        <v>58761</v>
      </c>
      <c r="C9" s="137" t="s">
        <v>127</v>
      </c>
      <c r="D9" s="9" t="s">
        <v>97</v>
      </c>
      <c r="E9" s="58">
        <v>8564037</v>
      </c>
      <c r="F9" s="58">
        <v>8564037</v>
      </c>
      <c r="G9" s="58">
        <v>0</v>
      </c>
      <c r="H9" s="50">
        <v>810</v>
      </c>
      <c r="I9" s="50">
        <v>0</v>
      </c>
      <c r="J9" s="50">
        <v>405</v>
      </c>
      <c r="K9" s="50">
        <v>0</v>
      </c>
    </row>
    <row r="10" spans="1:11" ht="23.25" customHeight="1" x14ac:dyDescent="0.2">
      <c r="A10" s="92" t="s">
        <v>27</v>
      </c>
      <c r="B10" s="92"/>
      <c r="C10" s="92"/>
      <c r="D10" s="51"/>
      <c r="E10" s="54">
        <f t="shared" ref="E10:K10" si="0">SUM(E7:E9)</f>
        <v>11682431</v>
      </c>
      <c r="F10" s="54">
        <f t="shared" si="0"/>
        <v>11682431</v>
      </c>
      <c r="G10" s="54">
        <f t="shared" si="0"/>
        <v>0</v>
      </c>
      <c r="H10" s="52">
        <f t="shared" si="0"/>
        <v>1727</v>
      </c>
      <c r="I10" s="52">
        <f t="shared" si="0"/>
        <v>0</v>
      </c>
      <c r="J10" s="52">
        <f t="shared" si="0"/>
        <v>694</v>
      </c>
      <c r="K10" s="52">
        <f t="shared" si="0"/>
        <v>0</v>
      </c>
    </row>
    <row r="11" spans="1:11" ht="15" x14ac:dyDescent="0.25">
      <c r="A11" s="237" t="s">
        <v>281</v>
      </c>
    </row>
  </sheetData>
  <mergeCells count="10">
    <mergeCell ref="A10:C10"/>
    <mergeCell ref="A1:D1"/>
    <mergeCell ref="A3:D3"/>
    <mergeCell ref="A4:A5"/>
    <mergeCell ref="B4:B5"/>
    <mergeCell ref="C4:C5"/>
    <mergeCell ref="D4:D5"/>
    <mergeCell ref="A2:E2"/>
    <mergeCell ref="E4:G4"/>
    <mergeCell ref="H4:K4"/>
  </mergeCells>
  <pageMargins left="0.70866141732283505" right="0.70866141732283505" top="0.74803149606299202" bottom="0.74803149606299202" header="0.31496062992126" footer="0.31496062992126"/>
  <pageSetup paperSize="17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DGC</vt:lpstr>
      <vt:lpstr>UCEE</vt:lpstr>
      <vt:lpstr>FSS</vt:lpstr>
      <vt:lpstr>UDEVIPO</vt:lpstr>
      <vt:lpstr>INSIVUMEH</vt:lpstr>
      <vt:lpstr>DGC!Área_de_impresión</vt:lpstr>
      <vt:lpstr>FSS!Área_de_impresión</vt:lpstr>
      <vt:lpstr>INSIVUMEH!Área_de_impresión</vt:lpstr>
      <vt:lpstr>UCEE!Área_de_impresión</vt:lpstr>
      <vt:lpstr>UDEVIPO!Área_de_impresión</vt:lpstr>
      <vt:lpstr>DGC!Títulos_a_imprimir</vt:lpstr>
      <vt:lpstr>FSS!Títulos_a_imprimir</vt:lpstr>
      <vt:lpstr>INSIVUMEH!Títulos_a_imprimir</vt:lpstr>
      <vt:lpstr>UCEE!Títulos_a_imprimir</vt:lpstr>
      <vt:lpstr>UDEVIPO!Títulos_a_imprimir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Margoth Colmenares Veliz</dc:creator>
  <cp:lastModifiedBy>Evelin Maritza Ramirez Tobias</cp:lastModifiedBy>
  <cp:lastPrinted>2020-01-16T21:54:40Z</cp:lastPrinted>
  <dcterms:created xsi:type="dcterms:W3CDTF">2018-04-24T02:27:34Z</dcterms:created>
  <dcterms:modified xsi:type="dcterms:W3CDTF">2022-01-04T18:53:20Z</dcterms:modified>
</cp:coreProperties>
</file>