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\\fs\useplan$\EMA\AÑO 2021\SEGUIMIENTO PRODUCCIÓN 2021. UDAF\01.09.2021 (OCTUBRE)\Seguimiento Físico y Financiero funcionamiento e inversión\"/>
    </mc:Choice>
  </mc:AlternateContent>
  <xr:revisionPtr revIDLastSave="0" documentId="13_ncr:1_{57A91A5B-0AD6-42E3-9A75-9B4EE6F499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GC" sheetId="2" r:id="rId1"/>
    <sheet name="UCEE" sheetId="13" r:id="rId2"/>
    <sheet name="FSS" sheetId="14" r:id="rId3"/>
    <sheet name="UDEVIPO" sheetId="18" r:id="rId4"/>
    <sheet name="INSIVUMEH" sheetId="15" r:id="rId5"/>
  </sheets>
  <definedNames>
    <definedName name="_xlnm.Print_Area" localSheetId="0">DGC!$A$1:$K$163</definedName>
    <definedName name="_xlnm.Print_Area" localSheetId="2">FSS!$A$1:$K$22</definedName>
    <definedName name="_xlnm.Print_Area" localSheetId="4">INSIVUMEH!$A$1:$L$10</definedName>
    <definedName name="_xlnm.Print_Area" localSheetId="1">UCEE!$A$1:$P$61</definedName>
    <definedName name="_xlnm.Print_Area" localSheetId="3">UDEVIPO!$A$1:$T$39</definedName>
    <definedName name="DPSE_21">#REF!</definedName>
    <definedName name="DPSE25">#REF!</definedName>
    <definedName name="_xlnm.Print_Titles" localSheetId="0">DGC!$1:$5</definedName>
    <definedName name="_xlnm.Print_Titles" localSheetId="2">FSS!$1:$5</definedName>
    <definedName name="_xlnm.Print_Titles" localSheetId="4">INSIVUMEH!$1:$5</definedName>
    <definedName name="_xlnm.Print_Titles" localSheetId="1">UCEE!$1:$5</definedName>
    <definedName name="_xlnm.Print_Titles" localSheetId="3">UDEVIPO!$1:$5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8" l="1"/>
  <c r="I39" i="18"/>
  <c r="H61" i="13"/>
  <c r="I61" i="13"/>
  <c r="N20" i="13" l="1"/>
  <c r="N19" i="13"/>
  <c r="N18" i="13"/>
  <c r="G163" i="2" l="1"/>
  <c r="E163" i="2"/>
  <c r="A8" i="2" l="1"/>
  <c r="A9" i="2" s="1"/>
  <c r="A10" i="2" s="1"/>
  <c r="A11" i="2" s="1"/>
  <c r="A13" i="2" s="1"/>
  <c r="A14" i="2" s="1"/>
  <c r="A15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9" i="14"/>
  <c r="A11" i="14" s="1"/>
  <c r="A9" i="13"/>
  <c r="A10" i="13" s="1"/>
  <c r="A11" i="13" s="1"/>
  <c r="A12" i="13" s="1"/>
  <c r="A13" i="13" s="1"/>
  <c r="A16" i="13" s="1"/>
  <c r="A18" i="13" l="1"/>
  <c r="A19" i="13" s="1"/>
  <c r="A20" i="13" s="1"/>
  <c r="A21" i="13" s="1"/>
  <c r="A22" i="13" s="1"/>
  <c r="A23" i="13" s="1"/>
  <c r="A24" i="13" s="1"/>
  <c r="A25" i="13" s="1"/>
  <c r="A29" i="13" s="1"/>
  <c r="A30" i="13" s="1"/>
  <c r="A54" i="2"/>
  <c r="A55" i="2" s="1"/>
  <c r="A56" i="2" s="1"/>
  <c r="A57" i="2" s="1"/>
  <c r="A58" i="2" s="1"/>
  <c r="A60" i="2" s="1"/>
  <c r="A61" i="2" s="1"/>
  <c r="A64" i="2" s="1"/>
  <c r="A65" i="2" s="1"/>
  <c r="A66" i="2" s="1"/>
  <c r="A67" i="2" s="1"/>
  <c r="A70" i="2" s="1"/>
  <c r="A71" i="2" s="1"/>
  <c r="A74" i="2" s="1"/>
  <c r="A76" i="2" s="1"/>
  <c r="A77" i="2" s="1"/>
  <c r="A78" i="2" s="1"/>
  <c r="A79" i="2" s="1"/>
  <c r="A80" i="2" s="1"/>
  <c r="A81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31" i="13" l="1"/>
  <c r="A32" i="13" s="1"/>
  <c r="A33" i="13" s="1"/>
  <c r="A35" i="13" s="1"/>
  <c r="A37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9" i="13" s="1"/>
  <c r="A60" i="13" s="1"/>
  <c r="A100" i="2"/>
  <c r="A101" i="2" s="1"/>
  <c r="A102" i="2" s="1"/>
  <c r="A103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G22" i="14"/>
  <c r="F22" i="14"/>
  <c r="A119" i="2" l="1"/>
  <c r="A121" i="2" s="1"/>
  <c r="A122" i="2" s="1"/>
  <c r="A123" i="2" s="1"/>
  <c r="A124" i="2" s="1"/>
  <c r="A125" i="2" s="1"/>
  <c r="A127" i="2" s="1"/>
  <c r="A128" i="2" s="1"/>
  <c r="A129" i="2" s="1"/>
  <c r="A130" i="2" s="1"/>
  <c r="A131" i="2" s="1"/>
  <c r="A132" i="2" s="1"/>
  <c r="A133" i="2" s="1"/>
  <c r="A134" i="2" l="1"/>
  <c r="A135" i="2" s="1"/>
  <c r="A136" i="2" s="1"/>
  <c r="A137" i="2" s="1"/>
  <c r="A138" i="2" s="1"/>
  <c r="A139" i="2" s="1"/>
  <c r="A142" i="2" s="1"/>
  <c r="A143" i="2" s="1"/>
  <c r="A144" i="2" s="1"/>
  <c r="A145" i="2" s="1"/>
  <c r="A146" i="2" s="1"/>
  <c r="A147" i="2" s="1"/>
  <c r="A148" i="2" s="1"/>
  <c r="A149" i="2" s="1"/>
  <c r="A151" i="2" s="1"/>
  <c r="A152" i="2" s="1"/>
  <c r="A154" i="2" s="1"/>
  <c r="A156" i="2" s="1"/>
  <c r="A158" i="2" s="1"/>
  <c r="N25" i="13"/>
  <c r="N24" i="13"/>
  <c r="N17" i="13"/>
  <c r="F163" i="2" l="1"/>
  <c r="F39" i="18" l="1"/>
  <c r="M39" i="18"/>
  <c r="G10" i="15" l="1"/>
  <c r="F61" i="13"/>
  <c r="E61" i="13"/>
  <c r="I10" i="15"/>
  <c r="N23" i="13" l="1"/>
  <c r="N22" i="13"/>
  <c r="N21" i="13"/>
  <c r="N16" i="13"/>
  <c r="N15" i="13"/>
  <c r="S39" i="18" l="1"/>
  <c r="R39" i="18"/>
  <c r="Q39" i="18"/>
  <c r="P39" i="18"/>
  <c r="O39" i="18"/>
  <c r="N39" i="18"/>
  <c r="L39" i="18"/>
  <c r="K39" i="18"/>
  <c r="J39" i="18"/>
  <c r="G39" i="18"/>
  <c r="E39" i="18"/>
  <c r="A8" i="18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5" i="18" s="1"/>
  <c r="A26" i="18" s="1"/>
  <c r="A27" i="18" s="1"/>
  <c r="A28" i="18" s="1"/>
  <c r="A29" i="18" s="1"/>
  <c r="A31" i="18" s="1"/>
  <c r="A32" i="18" s="1"/>
  <c r="A33" i="18" s="1"/>
  <c r="A36" i="18" l="1"/>
  <c r="A37" i="18" s="1"/>
  <c r="L10" i="15" l="1"/>
  <c r="K10" i="15"/>
  <c r="J10" i="15"/>
  <c r="H10" i="15"/>
  <c r="F10" i="15"/>
  <c r="E10" i="15"/>
  <c r="A14" i="14"/>
  <c r="A16" i="14" s="1"/>
  <c r="A18" i="14" s="1"/>
  <c r="A21" i="14" s="1"/>
  <c r="E22" i="14"/>
  <c r="J61" i="13" l="1"/>
  <c r="G61" i="13"/>
  <c r="G63" i="13" s="1"/>
  <c r="F63" i="13"/>
  <c r="A159" i="2" l="1"/>
  <c r="A161" i="2" s="1"/>
  <c r="A162" i="2" s="1"/>
</calcChain>
</file>

<file path=xl/sharedStrings.xml><?xml version="1.0" encoding="utf-8"?>
<sst xmlns="http://schemas.openxmlformats.org/spreadsheetml/2006/main" count="668" uniqueCount="316">
  <si>
    <t>MINISTERIO DE COMUNICACIONES , INFRAESTRUCTURA Y VIVIENDA</t>
  </si>
  <si>
    <t>UNIDAD EJECUTORA: DIRECCIÓN GENERAL DE CAMINOS</t>
  </si>
  <si>
    <t>No.</t>
  </si>
  <si>
    <t>SNIP</t>
  </si>
  <si>
    <t>NOMBRE DEL PROYECTO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</si>
  <si>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</si>
  <si>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</si>
  <si>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</si>
  <si>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</si>
  <si>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</si>
  <si>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</si>
  <si>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</si>
  <si>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</si>
  <si>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</si>
  <si>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MEJORAMIENTO CARRETERA RDAV 06, TRAMO: LANQUIN - CAHABON (PAVIMENTACION)</t>
  </si>
  <si>
    <t>MEJORAMIENTO CARRETERA TRAMO: BARBERENA - EL MOLINO - SAN CRISTOBAL FRONTERA Y ACCESO EL MOLINO - VALLE NUEVO (REHABILITACION)</t>
  </si>
  <si>
    <t>REPOSICION CARRETERA RN-12N, TRAMO: SAN MARCOS - EL MONUMENTO, SAN MARCOS</t>
  </si>
  <si>
    <t>REPOSICION CARRETERA RN-12N, TRAMO: SAN SEBASTIAN - IXCHIGUAN, SAN MARCOS.</t>
  </si>
  <si>
    <t>REPOSICION CARRETERA RN-19, TRAMO: MONJAS, JALAPA - EL PROGRESO, JUTIAPA</t>
  </si>
  <si>
    <t>MEJORAMIENTO CARRETERA RD QUICHE 4 TRAMO: SANTA CRUZ DEL QUICHE - PATZITE - CHIMENTE</t>
  </si>
  <si>
    <t>CONSTRUCCION CARRETERA RD QUI-21 TRAMO IV: SAN JUAN CHACTELA - IXCAN, LONGITUD 45.6 KM.</t>
  </si>
  <si>
    <t>CONSTRUCCION PUENTE VEHICULAR KM 31.5 DE LA RUTA CA-01 OCCIDENTE, SAN BARTOLOME MILPAS ALTAS</t>
  </si>
  <si>
    <t>MEJORAMIENTO CARRETERA RD PET 12 DEL TRAMO: LAS CRUCES - PUESTO FRONTERIZO BETHEL, PETEN.</t>
  </si>
  <si>
    <t>MEJORAMIENTO CARRETERA TRAMO: RANCHO DE TEJA - MOMOSTENANGO (PAVIMENTACIÓN)</t>
  </si>
  <si>
    <t>MEJORAMIENTO CARRETERA TRAMO: TODOS SANTOS CUCHUMATÁN - ALDEA SAN MARTÍN - CONCEPCIÓN HUISTA, HUEHUETENANGO.</t>
  </si>
  <si>
    <t>REPOSICION CARRETERA CA-02 OCC. TRAMO: KM 178 (INICIO PUENTE CASTILLO ARMAS) - KM 198, RETALHULEU</t>
  </si>
  <si>
    <t>MEJORAMIENTO CARRETERA RD QUI 25, TRAMO: FTN (ALDEA SAN FRANCISCO) - INGENIEROS (FRONTERA)</t>
  </si>
  <si>
    <t>MEJORAMIENTO CARRETERA RUTA NACIONAL 10 A TRAMO: SAN MIGUEL DUEÑAS - SAN JOSE CALDERAS MUNICIPIO DE SAN MIGUEL DUEÑAS DEPARTAMENTO DE SACATEPEQUEZ</t>
  </si>
  <si>
    <t>MEJORAMIENTO CAMINO RURAL CR-BVE-20, TRAMO: PACHALUM, QUICHE - CUBULCO, BAJA VERAPAZ</t>
  </si>
  <si>
    <t>CONSTRUCCION PUENTE VEHICULAR CHITOMAX, CASERÍO CHITOMAX, MUNICIPIO DE CUBULCO, DEPARTAMENTO DE BAJA VERAPAZ</t>
  </si>
  <si>
    <t>MEJORAMIENTO CENTRO DE ATENCION PERMANENTE (CAP) TACTIC, ALTA VERAPAZ</t>
  </si>
  <si>
    <t>MEJORAMIENTO CENTRO DE ATENCION PERMANENTE (CAP) SAN GASPAR CHAJUL, QUICHE</t>
  </si>
  <si>
    <t>MEJORAMIENTO CENTRO DE ATENCION PERMANENTE (CAP) SAN JUAN ATITAN, HUEHUETENANGO</t>
  </si>
  <si>
    <t>MEJORAMIENTO CENTRO DE SALUD SAN ILDEFONSO IXTAHUACAN, HUEHUETENANGO</t>
  </si>
  <si>
    <t>MEJORAMIENTO CENTRO DE ATENCION PERMANENTE (CAP) JACALTENANGO, HUEHUETENANGO</t>
  </si>
  <si>
    <t>MEJORAMIENTO CENTRO DE ATENCION PERMANENTE (CAP) SAN LUCAS TOLIMAN, SOLOLA</t>
  </si>
  <si>
    <t>UNIDAD EJECUTORA: FONDO SOCIAL DE SOLIDARIDAD</t>
  </si>
  <si>
    <t>MEJORAMIENTO CARRETERA PUENTE EL MOTAGUA - ALDEA LLANO GRANDE, SALAMA, BAJA VERAPAZ</t>
  </si>
  <si>
    <t>MEJORAMIENTO CARRETERA RN-9 NORTE, EST. 377+360 A 406+560 TRAMO SAN MATEO IXTATAN - BARILLAS, HUEHUETENANGO</t>
  </si>
  <si>
    <t>MEJORAMIENTO CARRETERA TRAMO BIF. CA-09 NORTE KM 46.86 ENTRADA FINCA SAN MIGUEL - ALDEA EL CARMEN, SANARATE, EL PROGRESO (PAVIMENTACION)</t>
  </si>
  <si>
    <t>MEJORAMIENTO CARRETERA TRAMO CRUCE A PUENTE LA BARRANQUILLA HACIA PLAN BUENA VISTA, DEL KM. 66 AL KM. 70, SANARATE, EL PROGRESO</t>
  </si>
  <si>
    <t>MEJORAMIENTO CAMINO RURAL ALDEA XAXMOXAN-ALDEA XECOL AMAJCHEL Y AMAJCHEL CENTRO-SANTA CLARA, CHAJUL, QUICHE</t>
  </si>
  <si>
    <t>TOTALES</t>
  </si>
  <si>
    <t>VIGENTE</t>
  </si>
  <si>
    <t>ASIGNADO</t>
  </si>
  <si>
    <t>PRESUPUESTO Q.</t>
  </si>
  <si>
    <t>META GLOBAL</t>
  </si>
  <si>
    <t>META FÍSICA</t>
  </si>
  <si>
    <t>MEJORAMIENTO CAMINO RURAL CR-REU-02, TRAMO: NUEVA CAJOLÁ - MANCHÓN, RETALHULEU</t>
  </si>
  <si>
    <t>EJECUTADO</t>
  </si>
  <si>
    <t>REPOSICION CARRETERA RN-14, TRAMO: EST 92+100 A 96+000, ALOTENANGO, SACATEPEQUEZ Y ESCUINTLA</t>
  </si>
  <si>
    <t>HOMBRES</t>
  </si>
  <si>
    <t>MUJERES</t>
  </si>
  <si>
    <t>UNIDAD DE MEDIDA</t>
  </si>
  <si>
    <t>KILOMETRO</t>
  </si>
  <si>
    <t>METRO</t>
  </si>
  <si>
    <t>DOCUMENTO</t>
  </si>
  <si>
    <t>CONSTRUCCION DE CARRETERAS PRIMARIAS, PUENTES Y DISTRIBUIDORES DE TRANSITO</t>
  </si>
  <si>
    <t>N/A</t>
  </si>
  <si>
    <t>LONGITUD</t>
  </si>
  <si>
    <t>PRODUCTO INSTITUCIONAL ASOCIADO</t>
  </si>
  <si>
    <t>ARRASTRE</t>
  </si>
  <si>
    <t>CONSTRUCCION PUENTE VEHICULAR PARALELO AL PUENTE EL JOBO KM. 130.0 RUTA CA-08 FRONTERA CON EL SALVADOR</t>
  </si>
  <si>
    <t>CONSTRUCCIÓN PASO A DESNIVEL CA-09, NORTE KM.18+000 ACCESO A PALENCIA, GUATEMALA</t>
  </si>
  <si>
    <t>CONSTRUCCION CARRETERA CA-9 NORTE, TRAMO: SANARATE - EL RANCHO</t>
  </si>
  <si>
    <t>KILÓMETRO</t>
  </si>
  <si>
    <t>CONSTRUCCIÓN CARRETERA FRANJA TRANSVERSAL DEL NORTE (FRONTERA CON MÉXICO-MODESTO MÉNDEZ, IZABAL)</t>
  </si>
  <si>
    <t>REPOSICIÓN CARRETERA CITO-180, TRAMO: CA-2 OCC. (KM 178+000), RETALHULEU - CRUCE A ZUNIL (KM 213+000), QUETZALTENANGO</t>
  </si>
  <si>
    <t>REPOSICION CARRETERA RN 1 TRAMO GODINEZ SAN ANDRES SEMETABAJ PANAJACHEL SOLOLA</t>
  </si>
  <si>
    <t>REPOSICIÓN CARRETERA RN-9N, TRAMO: PIEDRAS DE CAPTSIN - SAN JUAN IXCOY - SOLOMA, HUEHUETENANGO</t>
  </si>
  <si>
    <t>REPOSICIÓN CARRETERA CA-09 SUR TRAMO: PALIN - ESCUINTLA, ESCUINTLA</t>
  </si>
  <si>
    <t>REPOSICIÓN CARRETERA RN-9N, TRAMO: BIFURCACIÓN RD-HUE-2 - PIEDRAS DE CAPTSIN, HUEHUETENANGO</t>
  </si>
  <si>
    <t>REPOSICION CARRETERA RUTA CA 10 TRAMO QUEZALTEPEQUE FRONTERA AGUA CALIENTE CHIQUIMULA</t>
  </si>
  <si>
    <t>REPOSICION CARRETERA CA 01 OCC TRAMO TREBOL 39 AVENIDA CALZADA ROOSEVELT GUATEMALA</t>
  </si>
  <si>
    <t>REPOSICION CARRETERA CA 01 OCC TRAMO CUATRO CAMINOS KM 188 600 POLOGUA KM 205 000 TOTONICAPAN</t>
  </si>
  <si>
    <t>REPOSICION CARRETERA RN 11 TRAMO BIFURCACION CA 02 OCCIDENTE COCALES SUCHITEPEQUEZ SAN LUCAS TOLIMAN SOLOLA</t>
  </si>
  <si>
    <t>REPOSICIÓN CARRETERA CA-01 OCC. TRAMO: CHIQUIBAL (KM 232+000), QUETZALTENANGO - BIFURCACIÓN RN-09N HUEHUETENANGO</t>
  </si>
  <si>
    <t>REPOSICIÓN CARRETERA CA-13 TRAMO: BIFURCACIÓN CA-09 N (ENTRE RÍOS) - FRONTERA CON HONDURAS, IZABAL</t>
  </si>
  <si>
    <t>REPOSICIÓN CARRETERA CA-01 OR. TRAMO: OBELÍSCO - TREBOL VISTA HERMOSA, GUATEMALA</t>
  </si>
  <si>
    <t>REPOSICION CARRETERA CA 02 OCC TRAMO KM 144 PUESTO DE CUARENTENA SUCHITEPEQUEZ KM 178 INICIO PUENTE CASTILLO ARMAS RETALHULEU</t>
  </si>
  <si>
    <t>REPOSICIÓN CARRETERA CA-02 OCC. TRAMO: KM 211+500, QUETZALTENANGO - KM 250+500, TECUN UMAN, SAN MARCOS</t>
  </si>
  <si>
    <t>REPOSICION CARRETERA TRAMO BIFURCACION RN 20 SANTA CRUZ RIO HONDO ZACAPA</t>
  </si>
  <si>
    <t>REPOSICION CARRETERA TRAMO LIBRAMIENTO SALCAJA AUTOPISTA DE LOS ALTOS ROTONDA DEL ORGANISMO JUDICIAL DE QUETZALTENANGO QUETZALTENANGO</t>
  </si>
  <si>
    <t>REPOSICION CARRETERA RUTA CA 09 SUR TRAMO EST 7 400 EST 11 400 GUATEMALA</t>
  </si>
  <si>
    <t>REPOSICION CARRETERA RN 5 TRAMO SAN PEDRO CARCHA PAJAL ALTA VERAPAZ</t>
  </si>
  <si>
    <t>MEJORAMIENTO DE CARRETERAS PRIMARIAS, PUENTES Y DISTRIBUIDORES DE TRANSITO</t>
  </si>
  <si>
    <t xml:space="preserve">MEJORAMIENTO CARRETERA RN 12 SUR, TRAMO: SAN MARCOS - GUATIVIL - EL QUETZAL - SINTANÁ </t>
  </si>
  <si>
    <t>MEJORAMIENTO CARRETERA RN-05, TRAMO: CAMPUR-FRAY BARTOLOME DE LAS CASAS (PAVIMENTACIÓN)</t>
  </si>
  <si>
    <t>MEJORAMIENTO CARRETERA RN 18 TRAMO LA CUMBRE  SAN LUIS JILOTEPEQUE JALAPA</t>
  </si>
  <si>
    <t>MEJORAMIENTO CARRETERA RN7E TRAMO I: SAN JULIAN-TAMAHU-TUCURU-PUENTE CHASCO (PAVIMENTACION)</t>
  </si>
  <si>
    <t>CONSTRUCCION, AMPLIACION, REPOSICION Y MEJORAMIENTO DE CARRETERAS SECUNDARIAS Y PUENTES</t>
  </si>
  <si>
    <t>CONSTRUCCION CARRETERA RD QUI-21 TRAMO II: SECA - LANCETILLO - SAQUIXPEC - EL PARAISO, LONGITUD 36.54 KM</t>
  </si>
  <si>
    <t>REPOSICION DE CARRETERAS SECUNDARIAS Y PUENTES</t>
  </si>
  <si>
    <t>REPOSICION CARRETERA RD ESC 05 TRAMO MONUMENTO INGENIO LA UNION SANTA LUCIA COTZUMALGUAPA  LAS PLAYAS ESCUITLA</t>
  </si>
  <si>
    <t>REPOSICION CARRETERA RD JUT 2 TRAMO CA 1 OR KM 124  LAS ANONAS JUTIAPA</t>
  </si>
  <si>
    <t>REPOSICION CARRETERA RD AV 9 TRAMO COBAN  FINCA CHITOC ALTA VERAPAZ</t>
  </si>
  <si>
    <t>REPOSICION CARRETERA RD IZB 4 TRAMO CA 9 N KM 220  TRINCHERAS  MARISCOS  PLAYA DORADA IZABAL</t>
  </si>
  <si>
    <t>REPOSICION CARRETERA RD QUE 15 TRAMO SIBILIA  HUITAN QUETZALTENANGO</t>
  </si>
  <si>
    <t>REPOSICION CARRETERA TRAMO CA 01 ORIENTE  RD JUT 17 PASACO JUTIAPA</t>
  </si>
  <si>
    <t>REPOSICION CARRETERA BIFURCACION CA 2 OCC TRAMO RD REU 06 4 CAMINOS  FINCA LA HELVETIA NUEVO SAN CARLOS RETALHULEU</t>
  </si>
  <si>
    <t>REPOSICION CARRETERA TRAMO  EST 15 000 LAS TAPIAS  SAN PEDRO AYAMPUC GUATEMALA</t>
  </si>
  <si>
    <t>REPOSICION CARRETERA RD GUA 09 TRAMO EL BOTADERO  EL JOCOTILLO GUATEMALA</t>
  </si>
  <si>
    <t>REPOSICION CARRETERA RD ESC 11 TRAMO SALIDA DE SANTA LUCIA COTZUMALGUAPA  FINCA EL BAUL ESCUINTLA</t>
  </si>
  <si>
    <t>REPOSICION CARRETERA RD QUI 21 TRAMO PACHALUM  CHUAQUENUM QUICHE</t>
  </si>
  <si>
    <t>REPOSICION CARRETERA TRAMO RIO HONDO  BIFRUCACION RD ZAC 05 DESVIO GUALAN ZACAPA</t>
  </si>
  <si>
    <t>REPOSICION CARRETERA TRAMO BIFURCACION RD JUT 23 LAS TRANCAS  YUPILTEPEQUE JUTIAPA</t>
  </si>
  <si>
    <t>REPOSICION CARRETERA RN 9 NORTE TRAMO QUETZALTENANGO SAN CARLOS SIJA QUETZALTENANGO</t>
  </si>
  <si>
    <t>REPOSICION CARRETERA TRAMO BIFURCACION RD ZAC 05 DESVIO GUALAN  CA 9 NORTE JUAN DE PAZ ZACAPA</t>
  </si>
  <si>
    <t>REPOSICION CARRETERA RD QUI 02 TRAMO PACHALUM  PUENTE TUMBADERO QUICHE</t>
  </si>
  <si>
    <t>REPOSICION CARRETERA RD GUA 05 Y RD QUI 02 TRAMO BIF MIXCO VIEJO SAN MARTIN JILOTEPEQUE GUATEMALA  PACHALUM QUICHE</t>
  </si>
  <si>
    <t>MEJORAMIENTO DE CARRETERAS SECUNDARIAS Y PUENTES</t>
  </si>
  <si>
    <t>MEJORAMIENTO CARRETERA RD CHM-4, TRAMO: TECPAN GUATEMALA - PATZUN</t>
  </si>
  <si>
    <t>MEJORAMIENTO CARRETERA RD QUI 21 TRAMO III LA LIBERTAD  RIO COPON  ASENCION COPON  SAN JUAN CHACTELA</t>
  </si>
  <si>
    <t>MEJORAMIENTO CARRETERA RD SCH 7, TRAMO I: KM 169+018 CA-2 OCC.(CUYOTENANGO) - KM 196+000 (SAN JOSE LA MAQUINA), LONGITUD APROXIMADA 27.0 KMS.</t>
  </si>
  <si>
    <t>MEJORAMIENTO CARRETERA TRAMO PUENTE LA LIBERTAD  SALAMA BAJA VERAPAZ</t>
  </si>
  <si>
    <t>MEJORAMIENTO CARRETERA RD SRO 04 TRAMO EL CUJE  IXPACO  ENTRONQUE RN 16 PUEBLO NUEVO VINAS SANTA ROSA</t>
  </si>
  <si>
    <t>MEJORAMIENTO CARRETERA RD HUE 4 TRAMO SAN MIGUEL ACATAN  VILLA LINDA  RD HUE 16 SAN RAFAEL LA INDEPENDENCIA HUEHUETENANGO</t>
  </si>
  <si>
    <t>MEJORAMIENTO CARRETERA RUTA RD REU 3 TRAMO EL RETIRO  VICTORIAS EL SALTO RETALHULEU RETALHULEU</t>
  </si>
  <si>
    <t>MEJORAMIENTO CARRETERA RD SOL 04 TRAMO SANTIAGO ATITLAN KM 171 000  SAN PEDRO LA LAGUNA KM 174 220  SOLOLA</t>
  </si>
  <si>
    <t>MEJORAMIENTO CARRETERA RD SOL 02 TRAMO BIFURCACION CA 01 OCC  KM 162 900  SANTA CATARINA IXTAHUACAN SOLOLA</t>
  </si>
  <si>
    <t>MEJORAMIENTO CARRETERA RD QUI-21 TRAMO I: CHICAMAN - EL SOCH - SECA, LONGITUD 33.66 KM</t>
  </si>
  <si>
    <t>MEJORAMIENTO DE CAMINOS RURALES</t>
  </si>
  <si>
    <t>MEJORAMIENTO CAMINO RURAL RUTA CR REU 01 TRAMO BIFURCACION RN 9S  EL MANCHON CHAMPERICO RETALHULEU</t>
  </si>
  <si>
    <t>MEJORAMIENTO CAMINO RURAL RUTA CR REU 06 TRAMO BIFURCACION RN 9S  SANTA ISABEL CHAMPERICO RETALHULEU</t>
  </si>
  <si>
    <t>MEJORAMIENTO CAMINO RURAL CR AVE 06 TRAMO SAN JUAN CHAMELCO  CHAMIL  CHAMIZUN  SAN JUAN CHAMELCO ALTA VERAPAZ</t>
  </si>
  <si>
    <t>MEJORAMIENTO CAMINO RURAL CR-HUE-36,TRAMO: SAN MARTIN CUCHUMATAN - UNION CANTINIL, HUEHUETENANGO</t>
  </si>
  <si>
    <t>CONSTRUCCION DE CAMINOS RURALES</t>
  </si>
  <si>
    <t>CONSTRUCCION CAMINO RURAL TRAMO: LOS PAJALES - CHIBAQUITO - CHITOMAX, LONGITUD APROXIMADA DE 17.5 KILÓMETROS, MUNICIPIO DE CUBULCO, DEPARTAMENTO DE BAJA VERAPAZ.</t>
  </si>
  <si>
    <t>CONSTRUCCION DE PUENTES EN CAMINOS RURALES</t>
  </si>
  <si>
    <t>CONSTRUCCION DE CAUCE Y OBRAS DE PROTECCION</t>
  </si>
  <si>
    <t>CONSTRUCCION DE CAUCE DEL RIO JEREZ Y OBRAS DE PROTECCION EN LA CABECERA MUNICIPAL DE JEREZ DEPARTAMENTO DE JUTIAPA</t>
  </si>
  <si>
    <t>CONSTRUCCION, MEJORAMIENTO Y REPOSICION DE INFRAESTRUCTURA VIAL POR EMERGENCIA</t>
  </si>
  <si>
    <t>CONSTRUCCION DISTRIBUIDOR VIAL A NIVEL RUTA RN 14 CIUDAD VIEJA Y ALOTENANGO SACATEPEQUEZ E INGENIO SAN DIEGO ESCUINTLA</t>
  </si>
  <si>
    <t>REPOSICION PUENTE VEHICULAR CHILE TRISTE RN 14 ALOTENANGO SACATEPEQUEZ</t>
  </si>
  <si>
    <t>MEJORAMIENTO CARRETERA OBRAS DE PROTECCION DEFENSA FLUVIAL Y DE CONTENCION EN EL CAUCE DEL RIO GUACALATE ALOTENANGO SACATEPEQUEZ</t>
  </si>
  <si>
    <t>MEJORAMIENTO CARRETERA OBRAS DE PROTECCION DEFENSA FLUVIAL Y DE CONTENCION EN EL CAUCE DE LA QUEBRADA LAS LAJAS ALOTENANGO SACATEPEQUEZ</t>
  </si>
  <si>
    <t>REPOSICIÓN CARRETERA RD SCH-6, TRAMO: SAN ANTONIO SUCHITEPÉQUEZ - SAN MIGUEL PANAN, SUCHITEPÉQUEZ</t>
  </si>
  <si>
    <t>UNIDAD EJECUTORA: UNIDAD DE CONSTRUCCIÓN DE EDIFICIOS DEL ESTADO</t>
  </si>
  <si>
    <t>CONSTRUCCION, AMPLIACION, REPOSICION Y MEJORAMIENTO DE ESCUELAS DE PRIMARIA</t>
  </si>
  <si>
    <t>REPOSICION ESCUELA PRIMARIA  OFICIAL RURAL MIXTA, ALDEA LA VEGA, ZACUALPA, QUICHE. CÓDIGO UDI: 14-04-0129-43</t>
  </si>
  <si>
    <t>MEJORAMIENTO ESCUELA PRIMARIA  OFICIAL RURAL MIXTA, ALDEA SAN JOSE PINEDA, SANTA MARÍA IXHUATAN, SANTA ROSA, CODIGO 06-10-0320-43</t>
  </si>
  <si>
    <t>CONSTRUCCION ESCUELA PRIMARIA  OFICIAL RURAL MIXTA, CASERIO SAN ANTONIO, ALDEA PAVILTZAJ, CUILCO, HUEHUETENANGO. CODIGO UDI: 13-04-0034-43</t>
  </si>
  <si>
    <t>REPOSICION DE  ESCUELAS DE PRIMARIA</t>
  </si>
  <si>
    <t xml:space="preserve">METRO CUADRADO </t>
  </si>
  <si>
    <t>MEJORAMIENTO DE ESCUELAS DE PRIMARIA</t>
  </si>
  <si>
    <t>CONSTRUCCION DE ESCUELAS DE PRIMARIA</t>
  </si>
  <si>
    <t>CONSTRUCCION, AMPLIACION, REPOSICION Y MEJORAMIENTO DE ESTABLECIMIENTOS DE EDUCACION BASICA</t>
  </si>
  <si>
    <t>CONSTRUCCION, AMPLIACION, REPOSICION Y MEJORAMIENTO DE ESTABLECIMIENTOS DE EDUCACION DIVERSIFICADA</t>
  </si>
  <si>
    <t>CONSTRUCCION INSTITUTO DIVERSIFICADO E INSTITUTO BASICO, CABECERA MUNICIPAL, SAN ANTONIO SACATEPEQUEZ, SAN MARCOS.</t>
  </si>
  <si>
    <t>CONSTRUCCIÓN DE ESTABLECIMIENTO DE EDUCACIÓN DIVERSIFICADA</t>
  </si>
  <si>
    <t>CONSTRUCCION, AMPLIACION, REPOSICION Y MEJORAMIENTO DE EDIFICIOS DE SALUD</t>
  </si>
  <si>
    <t>MEJORAMIENTO CENTRO DE ATENCION PERMANENTE (CAP) ZACUALPA, QUICHE</t>
  </si>
  <si>
    <t>MEJORAMIENTO CENTRO DE SALUD DE CHUPOL, CHICHICASTENANGO, QUICHE</t>
  </si>
  <si>
    <t xml:space="preserve">MEJORAMIENTO DE EDIFICIOS DE SALUD </t>
  </si>
  <si>
    <t>AMPLIACIÓN INSTITUTO DIVERSIFICADO ESCUELA NACIONAL DE CIENCIAS COMERCIALES, COATEPÉQUE, QUETZALTENANGO.</t>
  </si>
  <si>
    <t xml:space="preserve"> AMPLIACIÓN ESCUELA PRIMARIA OFICIAL URBANA MIXTA JOSE HERMOGENES FIGUEROA GIRON, ZACUALPA, QUICHÉ. CÓDIGO UDI: 14-04-0122-43</t>
  </si>
  <si>
    <t>REPOSICIÓN ESCUELA PRIMARIA OFICIAL URBANA MIXTA MARÍA ALBERTINA GÁLVEZ GARCÍA, EL QUETZAL, SAN MARCOS. CÓDIGO UDI: 12-20-0831-43</t>
  </si>
  <si>
    <t>CONSTRUCCIÓN INSTITUTO BÁSICO SAN CARLOS YAJAUCÚ, SAN JUAN IXCOY, HUEHUETENANGO</t>
  </si>
  <si>
    <t>AMPLIACIÓN ESCUELA PRIMARIA OFICIAL RURAL MIXTA COLONIA LAS MARGARITAS, EL BÚCARO, VILLA NUEVA, GUATEMALA. CÓDIGO UDI: 01-15-6077-43</t>
  </si>
  <si>
    <t xml:space="preserve"> MEJORAMIENTO CENTRO DE SALUD ALDEA TZETUN, IXCAN, QUICHÉ</t>
  </si>
  <si>
    <t>MEJORAMIENTO CENTRO DE ATENCIÓN INTEGRAL MATERNO INFANTIL (CAIMI) , TEJUTLA, SAN MARCOS</t>
  </si>
  <si>
    <t>AMPLIACIÓN DE EDIFICIOS DE DE EDUCACIÓN  DIVERSIFICADA</t>
  </si>
  <si>
    <t>AMPLIACIÓN DE ESCUELAS  DE PRIMARIA</t>
  </si>
  <si>
    <t>CONSTRUCCIÓN DE ESTABLECIMIENTOS DE EDUCACIÓN BÁSICA</t>
  </si>
  <si>
    <t>AMPLIACIÓN DE ESCUELAS DE PRIMARIA</t>
  </si>
  <si>
    <t>MEJORAMIENTO CARRETERA TRAMO CA-10  BIFURCACION CA-9, RIO HONDO Y ESTANZUELA ZACAPA (PAVIMENTACION)</t>
  </si>
  <si>
    <t>MEJORAMIENTO CARRETERA BIF SANTA CRUZ DEL QUICHE-SAN ANTONIO ILOTENANGO Y RD TOTO 01</t>
  </si>
  <si>
    <t>MEJORAMIENTO CARRETERA BIF SANTA CRUZ DEL QUICHE-SAN PEDRO JOCOPILAS, ALDEA SAN PABLO, QUICHE</t>
  </si>
  <si>
    <t>METRO CUADRADO</t>
  </si>
  <si>
    <t>UNIDAD EJECUTORA: INSTITUTO NACIONAL DE SISMOLOGÍA VULCANOLOGÍA METEOROLOGÍA E HIDROLOGÍA</t>
  </si>
  <si>
    <t>CONSTRUCCION, AMPLIACION Y MEJORAMIENTO DE EDIFICIOS DE PRONOSTICO Y OBSERVACION</t>
  </si>
  <si>
    <t>AMPLIACION DE EDIFICIO PROYECTO BCIE1656 GUATEMALA GUATEMALA 7 AV 1457 ZONA 13 INTERIOR INSIVUMEH</t>
  </si>
  <si>
    <t>MEJORAMIENTO EDIFICIO INSIVUMEH MURO PERIMETRAL EN 8 VA AVENIDA Y 15 CALLE ZONA 13 CIUDAD DE GUATEMALA</t>
  </si>
  <si>
    <t>CONSTRUCCION DE EDIFICIO CENTRO NACIONAL DE PRONÓSTICOS (CNP),GUATEMALA, GUATEMALA</t>
  </si>
  <si>
    <t>CONSTRUCCION DE MUROS DE CONTENCION</t>
  </si>
  <si>
    <t>CONSTRUCCION MURO DE CONTENCION ASENTAMIENTO LAS MARINAS ZONA 18 GUATEMALA GUATEMALA</t>
  </si>
  <si>
    <t>CONSTRUCCION MURO DE CONTENCION ASENTAMIENTO ANEXO SUR VILLA LOBOS II ZONA 12 VILLA NUEVA GUATEMALA</t>
  </si>
  <si>
    <t>CONSTRUCCION MURO DE CONTENCION ASENTAMIENTO EL NACIMIENTO ZONA 7 GUATEMALA GUATEMALA</t>
  </si>
  <si>
    <t>CONSTRUCCION MURO DE CONTENCION ASENTAMIENTO UNIDOS POR LA FE FASE II ZONA 21 GUATEMALA GUATEMALA</t>
  </si>
  <si>
    <t>CONSTRUCCION MURO DE CONTENCION ASENTAMIENTO GRANITO DE ARENA ZONA 12 VILLA NUEVA GUATEMALA</t>
  </si>
  <si>
    <t>UNIDAD EJECUTORA: UNIDAD DE DESARROLLO DE LA VIVIENDA POPULAR</t>
  </si>
  <si>
    <t>POBLACIÓN BENEFICIADA</t>
  </si>
  <si>
    <t>TIPO DE PROYECTO EN POA</t>
  </si>
  <si>
    <t>MEJORAMIENTO CARRETERA TRAMO: RD-ESC-01 PALIN, ESCUINTLA - SANTA MARIA DE JESUS, SACATEPEQUEZ</t>
  </si>
  <si>
    <t>MEJORAMIENTO CAMINO RURAL CR-CHM-39, TRAMO: TECPAN - SAN MARTIN JILOTEPEQUE, CHIMALTENANGO</t>
  </si>
  <si>
    <t>MEJORAMIENTO CENTRO DE ATENCION PERMANENTE (CAP) SIBINAL, SAN MARCOS.</t>
  </si>
  <si>
    <t>MEJORAMIENTO CENTRO DE SALUD TIPO B LANQUIN, ALTA VERAPAZ.</t>
  </si>
  <si>
    <t>MEJORAMIENTO CENTRO DE SALUD IPALA, CHIQUIMULA.</t>
  </si>
  <si>
    <t>MEJORAMIENTO CENTRO DE ATENCION PERMANENTE (CAP) , SAN MATEO IXTATAN, HUEHUETENANGO</t>
  </si>
  <si>
    <t>MEJORAMIENTO CENTRO DE ATENCION PERMANENTE (CAP) , LA REFORMA, SAN MARCOS</t>
  </si>
  <si>
    <t xml:space="preserve"> 
MEJORAMIENTO CENTRO DE ATENCION PERMANENTE (CAP) , SANTA MARIA CHIQUIMULA, TOTONICAPAN</t>
  </si>
  <si>
    <t>MEJORAMIENTO CENTRO DE ATENCION PERMANENTE (CAP) , SAN PEDRO SACATEPEQUEZ, SAN MARCOS</t>
  </si>
  <si>
    <t>PROYECTOS AGREGADOS EN MAYO 2020</t>
  </si>
  <si>
    <t>PROYECTOS PENDIENTES EN SNIP</t>
  </si>
  <si>
    <t xml:space="preserve"> CONSTRUCCION MURO DE CONTENCION ASENTAMIENTO NUESTRO SENOR DE ESQUIPULAS
ZONA 18 GUATEMALA GUATEMALA</t>
  </si>
  <si>
    <t>CONSTRUCCION MURO DE CONTENCION ASENTAMIENTO 5 DE NOVIEMBRE, ZONA 18,
GUATEMALA, GUATEMALA</t>
  </si>
  <si>
    <t>CONSTRUCCION MURO DE CONTENCION ASENTAMIENTO VIDA NUEVA I, TIERRA NUEVA II,
CHINAUTLA, GUATEMALA</t>
  </si>
  <si>
    <t>CONSTRUCCION MURO DE CONTENCION ASENTAMIENTO 24 DE AGOSTO, TIERRA NUEVA II,
CHINAUTLA, GUATEMALA</t>
  </si>
  <si>
    <t>CONSTRUCCION MURO DE CONTENCION ASENTAMIENTO ISRAEL, EL ZARZAL, VILLA NUEVA,
GUATEMALA</t>
  </si>
  <si>
    <t>CONSTRUCCION MURO DE CONTENCION 0.00 0.00
ASENTAMIENTO GALILEA, AMPARO, ZONA 7,
GUATEMALA, GUATEMALA</t>
  </si>
  <si>
    <t>PROYECTOS AGREGADOS EN  JUNIO 2020</t>
  </si>
  <si>
    <t xml:space="preserve">  AMPLIACIÓN ESCUELA PRIMARIA OFICIAL RURAL MIXTA CASERÍO XIQUIX, NAHUALA, SOLOLÁ 07-05-0147-43</t>
  </si>
  <si>
    <t>PROGRAMACIÓN DE PROYECTOS DE INVERSIÓN 2021</t>
  </si>
  <si>
    <t>POA 2021</t>
  </si>
  <si>
    <t>CONSTRUCCION MURO DE CONTENCION ASENTAMIENTO 6 DE AGOSTO ZONA 7 GUATEMALA GUATEMALA</t>
  </si>
  <si>
    <t>CONSTRUCCION MURO DE CONTENCION ASENTAMIENTO ANEXO CERRITO SECTOR 4 ZONA 7 GUATEMALA GUATEMALA</t>
  </si>
  <si>
    <t>CONSTRUCCION MURO DE CONTENCION ASENTAMIENTO VALLE DE NAZARETH, EL ZARZAL, ZONA 4, VILLA NUEVA, GUATEMALA</t>
  </si>
  <si>
    <t>CONSTRUCCION MURO DE CONTENCION ASENTAMIENTO LUZ DE CRISTO, VILLA LOBOS II, ZONA 12, VILLA NUEVA, GUATEMALA</t>
  </si>
  <si>
    <t>CONSTRUCCION MURO DE CONTENCION ASENTAMIENTO MARIA TERESA CABALLEROS, ZONA 7, GUATEMALA, GUATEMALA</t>
  </si>
  <si>
    <t>CONSTRUCCION MURO DE CONTENCION ASENTAMIENTO SAN JULIAN, SECTOR 7, CHINAUTLA, GUATEMALA</t>
  </si>
  <si>
    <t>CONSTRUCCION MURO DE CONTENCION ASENTAMIENTO LA INDEPENDENCIA, VILLA LOBOS I, VILLA NUEVA, GUATEMALA</t>
  </si>
  <si>
    <t>CONSTRUCCION MURO DE CONTENCION ASENTAMIENTO ANEXO SANTA ISABEL II, VILLA NUEVA, GUATEMALA</t>
  </si>
  <si>
    <t>CONSTRUCCION MURO DE CONTENCION ASENTAMIENTO VILLA LOBOS II, ANEXO, VILLA NUEVA, GUATEMALA</t>
  </si>
  <si>
    <t>CONSTRUCCION MURO DE CONTENCION ASENTAMIENTO TIERRA SANTA, VILLA LOBOS I, ZONA 12, VILLA NUEVA, GUATEMALA</t>
  </si>
  <si>
    <t>CONSTRUCCION MURO DE CONTENCION ASENTAMIENTO LA ESPERANZA, EL MEZQUITAL, ZONA 12, VILLA NUEVA, GUATEMALA</t>
  </si>
  <si>
    <t>CONSTRUCCION MURO DE CONTENCION ASENTAMIENTO UNIDOS 8 DE MARZO, VILLA NUEVA, GUATEMALA</t>
  </si>
  <si>
    <t>CONSTRUCCION PASO A DESNIVEL RUTA CA - 01 OCCIDENTE CUATRO CAMINOS TOTONICAPAN</t>
  </si>
  <si>
    <t>CO NSTRUCCION CARRETERA TRAMO SANTA CRUZ BARILLAS RIO ESPIRITU</t>
  </si>
  <si>
    <t>REPOSICION CARRETERA RUTA CA-02-OCC TRAMO KM 81 350 ENTRADA AL PUENTE - KM 95 000 ESCUINTLA</t>
  </si>
  <si>
    <t>REPOSICION CARRETERA RUTA CA 11 TRAMO BIFURCACION CA 10 VADO HONDO JOCOTAN
CHIQUIMULA</t>
  </si>
  <si>
    <t>REPOSICION CARRETERA RUTA RN-7W TRAMO BIF CA-01 OCC - SAN ILDEFONSO IXTAHUACAN
HUEHUETENANGO</t>
  </si>
  <si>
    <t>REPOSICION CARRETERA RUTA RD-JUT-17 TRAMO BIFURCACION CA-02-ORIENTE - PASACO JUTIAPA</t>
  </si>
  <si>
    <t>REPOSICION CARRETERA RUTA RD-GUA-22 TRAMO LAS TAPIAS - SAN PEDRO AYAMPUC GUATEMALA</t>
  </si>
  <si>
    <t>REPOSICION CARRETERA RUTA RD-REU-13 TRAMO BIFURCACION CA-02 OCC - TAKALIK ABAJ RETALHULEU</t>
  </si>
  <si>
    <t>REPOSICION CARRETERA RUTA RD-QUE-24 TRAMO NUEVO CHUATUJ - ALDEA LOS ENCUENTROS
COATEPEQUE QUETZALTENANGO</t>
  </si>
  <si>
    <t>MEJORAMIENTO CARRETERA RD AV-6 TRAMO EL PAJAL - LANQUIN</t>
  </si>
  <si>
    <t>MEJORAMIENTO CARRETERA TAJUMULCO - ALDEA TOCACHE SAN PABLO SAN MARCOS</t>
  </si>
  <si>
    <t>MEJORAMIENTO CARRETERARUTA RD PET 02 TRAMO SAN JOSE BIFURCACION RD PET 03 EL REMATE PETEN</t>
  </si>
  <si>
    <t>MEJORAMIENTO CARRETERA RD-SM-16 TRAMO SIPACAPA SAN MARCOS - HORNO DE CAL
HUEHUETENANGO</t>
  </si>
  <si>
    <t>MEJORAMIENTO CARRETERA RD-PET-19 TRAMO BIFURCACION CA-13 SAN JUAN - CASERIO
AGRICULTORES UNIDOS EL CHAL PETEN</t>
  </si>
  <si>
    <t>OCCIDENTE EST 33 500 RETORNO A SAN BARTOLOME
MILPAS ALTAS SACATEPEQUEZ SAN MARCOS</t>
  </si>
  <si>
    <t>REPOSICION CARRETERA RUTA RN-24 TRAMO KM 499 500 LA LIBERTAD - KM 526 900 LAS CUACHES PETEN</t>
  </si>
  <si>
    <t>REPOSICION CARRETERA RD-QUE-4 TRAMO CA-2 OCC 206 200 -ALDEA SAN MIGUELITO GENOVA
QUETZALTENANGO</t>
  </si>
  <si>
    <t>REPOSICION CARRETERA RD-SOL-6 TRAMO SANTA CATARINA PALOPO - SAN ANTONIO PALOPO SOLOLA</t>
  </si>
  <si>
    <t>REPOSICION CARRETERA RD-QUI-02 TRAMO PACHALUM - CHUAQUENUM QUICHE</t>
  </si>
  <si>
    <t>MEJORAMIENTO CARRETERA RD SCH - 14 TRAMO ALDEA PANABAJ RD SOL-04 - CHICACAO
PAVIMENTACION</t>
  </si>
  <si>
    <t>MEJORAMIENTO CAMINO RURAL CR-SOL-03 TRAMO ALDEA LOS ENCUENTROS - ALDEA PIXABAJ MUNICIPIO
DE SOLOLA SOLOLA</t>
  </si>
  <si>
    <t xml:space="preserve">CONSTRUCCION CAMINO RURAL ALDEA AGUA BLANCA - ALDEA LA CAMPANA USPANTAN QUICHE </t>
  </si>
  <si>
    <t>AMPLIACION ESCUELA PRIMARIA OFICIAL RURAL MIXTA ALDEA EL BRAN CONGUACO JUTIAPA</t>
  </si>
  <si>
    <t>MEJORAMIENTO CENTRO DE SALUD SOLOLA SOLOLA</t>
  </si>
  <si>
    <t>CONSTRUCCION MURO DE CONTENCION ASENTAMIENTO EL MIRADOR II ZONA SIETE
GUATEMALA GUATEMALA</t>
  </si>
  <si>
    <t>CONSTRUCCION MURO DE CONTENCION ASENTAMIENTO CANDELARIA, ZONA DIECIOCHO (18),
GUATEMALA, GUATEMALA</t>
  </si>
  <si>
    <t>CONSTRUCCION MURO DE CONTENCION ASENTAMIENTO TIERRA PROMETIDA EL PARAISO II
ZONA 18 GUATEMALA GUATEMALA</t>
  </si>
  <si>
    <t>CONSTRUCCION MURO DE CONTENCION ASENTAMIENTO NUEVA JERUSALEN ZONA 18
GUATEMALA GUATEMALA</t>
  </si>
  <si>
    <t>CONSTRUCCION MURO DE CONTENCION ASENTAMIENTO EL ESFUERZO COLONIA 4 DE FEBRERO
ZONA 7 GUATEMALA GUATEMALA</t>
  </si>
  <si>
    <t>CONSTRUCCION MURO DE CONTENCION ASENTAMIENTO 10 DE MAYO ZONA 07 GUATEMALA GUATEMALA</t>
  </si>
  <si>
    <t>CONSTRUCCION MURO DE CONTENCION ASENTAMIENTO UNIDOS POR LA PAZ SECTOR 05 ZONA 12 VILLA NUEVA GUATEMALA</t>
  </si>
  <si>
    <t>CONSTRUCCION MURO DE CONTENCION ASENTAMIENTO ANEXO LOMAS DE VILLA LOBOS II ZONA 12 VILLA NUEVA GUATEMALA</t>
  </si>
  <si>
    <t>CONSTRUCCION MURO DE CONTENCION ASENTAMIENTO COMUNIDAD ARZU ZONA 18
GUATEMALA GUATEMALA</t>
  </si>
  <si>
    <t>REPOSICION CARRETERA RUTA RN 09 NORTE TRAMO OLINTEPEQUE SAN CARLOS SIJA QUETZALTENANGO</t>
  </si>
  <si>
    <t>REPOSICION CARRETERA RUTA RN-05, TRAMO: BIFURCACIÓN CR-AV-07 - BIFURCACIÓN RD-AV-06, PAJAL, ALTA VERAPAZ</t>
  </si>
  <si>
    <t>REPOSICION CARRETERA RUTA RD-PRO-16, TRAMO BIFURCACIÓN RN-19, SANARATE - CA-09 NORTE, SANARATE, EL PROGRESO</t>
  </si>
  <si>
    <t>MEJORAMIENTO CARRETERA TRAMO: ALDEA CHINCHILA - SAN LUIS, PETEN</t>
  </si>
  <si>
    <t>CONSTRUCCION, AMPLIACION, REPOSICION DE ESCUELAS BICENTENARIO</t>
  </si>
  <si>
    <t>CONSTRUCCION ESCUELA BICENTENARIO FINCA LA INDUSTRIA, KM 58.10 CARRETERA AL PUERTO DE SAN JOSE, ESCUINTLA, ESCUINTLA</t>
  </si>
  <si>
    <t>MEJORAMIENTO CENTRO DE SALUD , CHIQUIMULA, CHIQUIMULA</t>
  </si>
  <si>
    <t>MEJORAMIENTO CENTRO DE ATENCION PERMANENTE (CAP) , SAN FRANCISCO EL ALTO, TOTONICAPAN</t>
  </si>
  <si>
    <t>CONSTRUCCION PASO A DESNIVEL CALZADA ROOSEVELT Y 9 AVENIDA, ZONA 11, GUATEMALA, GUATEMALA</t>
  </si>
  <si>
    <t>MEJORAMIENTO CARRETERA RD-PET-07 DE INTERSECCION RD-PET-15 KM. 469.600 - COOPERATIVA NUEVA GUATEMALA TECUN UMAN KM. 508.040, SAN FRANCISCO, PETEN</t>
  </si>
  <si>
    <t>REPOSICION CARRETERA RUTA RN-23, TRAMO: BIFURCACIÓN RD-JUT-23, LAS TRANCAS - YUPILTEPEQUE - JOCOTILLO - JEREZ, JUTIAPA</t>
  </si>
  <si>
    <t>MEJORAMIENTO CARRETERA TRAMO: GUATEMALA - SAN LUCAS SACATEPEQUEZ</t>
  </si>
  <si>
    <t>CONSTRUCCION HOSPITAL CABECERA MUNICIPAL DE SAN PEDRO NECTA, HUEHUETENANGO</t>
  </si>
  <si>
    <t>REPOSICION CARRETERA CA-01 OCCIDENTE, TRAMO: BIF. RN-10, SAN LUCAS SACATEPEQUEZ, SACATEPEQUEZ - BIF. RD-SAC-15, SUMPANGO, SACATEPEQUEZ</t>
  </si>
  <si>
    <t>REPOSICION DE CARRETERAS PRIMARIAS, PUENTES Y DISTRIBUIDORES DE TRANSITO</t>
  </si>
  <si>
    <t>MEJORAMIENTO CARRETERA RUTA RD-GUA-04 TRAMO SAN RAFAEL LAS FLORES - SAN ANTONIO LAS FLORES CHINAUTLA GUATEMALA</t>
  </si>
  <si>
    <t>MEJORAMIENTO CARRETERA RUTA RD-QUI-13, TRAMO: BIF. RN-15, SANTABAL - SAN BARTOLOME JOCOTENANGO, QUICHE</t>
  </si>
  <si>
    <t>CONSTRUCCIÓN, AMPLIACIÓN, REPOSICIÓN Y MEJORAMIENTO DE EDIFICIOS DE PLANIFICACIÓN</t>
  </si>
  <si>
    <t>CONSTRUCCION EDIFICIO DE LA DELEGACION SUBDEPARTAMENTAL DE IXCAN, QUICHE</t>
  </si>
  <si>
    <t>CONSTRUCCION EDIFICIO DE LA DELEGACION DEPARTAMENTAL DE PETEN EN EL MUNICIPIO DE FLORES DEPARTAMENTO DE PETEN</t>
  </si>
  <si>
    <t>REPOSICION CARRETERA CA-02 OR. TRAMO: BIFURCACION RN-16, CHIQUIMULILLA, SANTA ROSA - BIFURCACION RD-JUT-07, PASACO, JUTIAPA</t>
  </si>
  <si>
    <t>REPOSICION CARRETERA CA-02 OR. TRAMO: BIFURCACION RD-JUT-07, PASACO, JUTIAPA - ENTRADA AL PUENTE MANUEL JOSE ARCE, MOYUTA, JUTIAPA</t>
  </si>
  <si>
    <t>REPOSICION CARRETERA RUTA RD-SRO-03, TRAMO BIFURCACIÓN CA-01 ORIENTE, BARBERENA - DESVIO RD-SRO-13, AMBERES, SANTA ROSA</t>
  </si>
  <si>
    <t>MEJORAMIENTO CARRETERA RUTA RD-CHM-17, TRAMO: SAN MARTÍN JILOTEPEQUE, CHIMALTENANGO - JOYABAJ, QUICHE</t>
  </si>
  <si>
    <t>MEJORAMIENTO CARRETERA RUTA RD-BVE-18, TRAMO: CHITOMAX - PACANI, CUBULCO, BAJA VERAPAZ</t>
  </si>
  <si>
    <t>MEJORAMIENTO CARRETERA TRAMO: KM. 171 CA-1 OCCIDENTE - ALDEA XEJUYUB, NAHUALA, SOLOLA</t>
  </si>
  <si>
    <t>MEJORAMIENTO CARRETERA RUTA RD-QUI-02 TRAMO PALIBATZ PACHALUM - CHUAQUENUM JOYABAJ QUICHE</t>
  </si>
  <si>
    <t>MEJORAMIENTO CARRETERA TRAMO BIF RD HUE-04 SAN MIGUEL ACATAN - BIF RD HUE-03 SAN SEBASTIAN COATAN HUEHUETENANGO</t>
  </si>
  <si>
    <t>MEJORAMIENTO CARRETERA RD HUE-03 TRAMO BIF RN-09 NORTE ALDEA PET SANTA EULALIA - SAN SEBASTIAN COATAN HUEHUETENANGO</t>
  </si>
  <si>
    <t>MEJORAMIENTO CARRETERA RD-HUE-14 TRAMO BIF CA-1 OCC EL BOQUERON - LA GARITA SAN PEDRO NECTA HUEHUETENANGO</t>
  </si>
  <si>
    <t>MEJORAMIENTO CARRETERA RUTA RD QUE-01 TRAMO BIFURCACION RN-01 - ALDEA LA VICTORIA SAN JUAN OSTUNCALCO</t>
  </si>
  <si>
    <t>MEJORAMIENTO CARRETERA RUTA DEPARTAMENTAL JUTIAPA 43 TRAMO BIFURCACION CA-02 ORIENTE - ALDEA PEDRO DE ALVARADO - LA BARRONA</t>
  </si>
  <si>
    <t>REPOSICION CARRETERA RUTA RD-SCH-05 TRAMO BIFURCACION CA-02 OCCIDENTE MAZATENANGO - SANTO DOMINGO SUCHITEPEQUEZ SUCHITEPEQUEZ</t>
  </si>
  <si>
    <t>REPOSICION CARRETERA RUTA RD-REU-06 TRAMO BIFURCACION CA-02 OCCIDENTE 4 CAMINOS - FINCA LA HELVETIA NUEVO SAN CARLOS RETALHULEU</t>
  </si>
  <si>
    <t>REPOSICION CARRETERA RUTA RD-JUT-05 TRAMO BIFURCACION RN-23 LA CEIBITA - ATESCATEMPA - SAN CRISTOBAL JUTIAPA</t>
  </si>
  <si>
    <t>REPOSICION CARRETERA RD-ESC-2 TRAMO BIFURCACION LIBRAMIENTO SIQUINALA - LA GOMERA ESCUINTLA</t>
  </si>
  <si>
    <t>MEJORAMIENTO CARRETERA RUTA RN-12 SUR TRAMO SAN CRISTOBAL CUCHO - AGUA TIBIA SAN PEDRO SACATEPEQUEZ SAN MARCOS</t>
  </si>
  <si>
    <t>MEJORAMIENTO CARRETERA RUTA NACIONAL 7W TRAMO SAN CRISTOBAL VERAPAZ ALTA VERAPAZ - RIO CHIXOY - CHICAMAN QUICHE</t>
  </si>
  <si>
    <t>REPOSICION CARRETERA RUTA RN-11 TRAMO BIF CA-01 OCC LAS TRAMPAS CHICHICASTENANGO QUICHE - BIF RN-01 GODINEZ SAN ANDRES SEMETABAJ SOLOLA</t>
  </si>
  <si>
    <t>REPOSICION CARRETERA RUTA RN 09 NORTE TRAMO SAN PEDRO SOLOMA ALDEA PET SANTA EULALIA HUEHUETENANGO</t>
  </si>
  <si>
    <t>REPOSICION CARRETERA RUTA CA 02 OCCIDENTE TRAMO KM 198 RETALHULEU KM 211 500 QUETZALTENANGO</t>
  </si>
  <si>
    <t>REPOSICION CARRETERA RUTA RN 05 TRAMO SAN PEDRO CARCHA BIFURCACION CR AV 07 ALTA VERAPAZ</t>
  </si>
  <si>
    <t>REPOSICION CARRETERA RUTA CA-09 NORTE TRAMO BIFURCACION CA-10 RIO HONDO - BIFURCACION RD-ZAC-05 DESVIO GUALAN ZACAPA</t>
  </si>
  <si>
    <t>REPOSICION CARRETERA RUTA RN-01 TRAMO LIBRAMIENTO SALCAJA AUTOPISTA DE LOS ALTOS - ROTONDA DEL ORGANISMO JUDICIAL DE QUETZALTENANGO QUETZALTENANGO</t>
  </si>
  <si>
    <t>REPOSICION CARRETERA RUTA CA-09 NORTE TRAMO BIFURCACION RN-20 SANTA CRUZ - BIFURCACION CA-10 RIO HONDO ZACAPA</t>
  </si>
  <si>
    <t>REPOSICION CARRETERA RUTA CA-09 NORTE TRAMO BIFURCACION RD-ZAC-11 TECULUTAN - BIFURCACION RN-20 SANTA CRUZ ZACAPA</t>
  </si>
  <si>
    <t>REPOSICION CARRETERA RUTA CA-09 NORTE TRAMO BIFURCACION RD-ZAC-05 DESVIO GUALAN - JUAN DE PAZ ZACAPA</t>
  </si>
  <si>
    <t>CONSTRUCCION CARRETERA CA 01 OCC CHICHAVAC A CHICHE VIA RIO MOTAGUA TRAMO ESTACION 16 740 ENTRADA A PAQUIP CHICHE QUICHE</t>
  </si>
  <si>
    <t>CONSTRUCCION PASO A DESNIVEL DE LA RUTA CA-01 OCCIDENTE EST 33 500 RETORNO A SAN BARTOLOME MILPAS ALTAS SACATEPEQUEZ</t>
  </si>
  <si>
    <t>MEJORAMIENTO CAMINO RURAL CR-REU-01 TRAMO BIFURCACION RN-09 SUR - NUEVA CAJOLA RETALHULEU</t>
  </si>
  <si>
    <t>REPOSICION ESCUELA PRIMARIA OFICIAL RURAL MIXTA CASERIO EL SOCORRO PALESTINA DE LOS ALTOS QUETZALTENANGO CODIGO UDI 09-24-0733-43</t>
  </si>
  <si>
    <t>REPOSICION ESCUELA PRIMARIA OFICIAL RURAL MIXTA ALDEA JOVI CUILCO HUEHUETENANGO CODIGO UDI 13-04-0234-43</t>
  </si>
  <si>
    <t>REPOSICION ESCUELA PRIMARIA OFICIAL RURAL MIXTA TECUN UMAN ALDEA XEJUYUP NAHUALA SOLOLA CODIGO UDI 07-05-0136-43</t>
  </si>
  <si>
    <t xml:space="preserve">REPOSICION ESCUELA PRIMARIA OFICIAL RURAL MIXTA CASERIO CHUISAJCAP ALDEA TZUCUBAL NAHUALA SOLOLA CODIGO UDI 07-05-0145-43 </t>
  </si>
  <si>
    <t>REPOSICION ESCUELA PRIMARIA OFICIAL RURAL MIXTA ALDEA TZUCUBAL SANTA CATARINA IXTAHUACAN SOLOLA CODIGO UDI 07-06-0214-43</t>
  </si>
  <si>
    <t>REPOSICION ESCUELA PRIMARIA OFICIAL RURAL MIXTA ALDEA RANCHO BOJON EL QUETZAL SAN MARCOS CODIGO UDI 12-20-0834-43</t>
  </si>
  <si>
    <t>CONSTRUCCION ESCUELA PRIMARIA OFICIAL RURAL MIXTA ALDEA HUISPACHE CONCEPCION TUTUAPA SAN MARCOS UDI 12-06-0303-43</t>
  </si>
  <si>
    <t>REHABILITACION ESCUELA PRIMARIA OFICIAL URBANA NUMERO 75 FUERZA AEREA JORNADA MATUTINA ZONA 12 GUATEMALA GUATEMALA</t>
  </si>
  <si>
    <t>MEJORAMIENTO ESCUELA PRIMARIA EOUN TIPO FEDERACIÓN, JOSÉ CLEMENTE CHAVARRÍA, SALAMÁ, BAJA VERAPAZ</t>
  </si>
  <si>
    <t>MEJORAMIENTO ESCUELA PRIMARIA EOUV DOMINGO MORALES, HUEHUETENANGO, HUEHUETENANGO</t>
  </si>
  <si>
    <t>MEJORAMIENTO ESCUELA PRIMARIA EOUM TIPO FEDERACIÓN TECUN UMÁN, SANTA CRUZ DEL QUICHE, QUICHE</t>
  </si>
  <si>
    <t>MEJORAMIENTO INSTITUTO DIVERSIFICADO INSTITUTO NORMAL PARA VARONES DE OCCIDENTE I.N.V.O. QUETZALTENANGO, QUETZALTENANGO</t>
  </si>
  <si>
    <t>MEJORAMIENTO INSTITUTO DIVERSIFICADO INSTITUTO NORMAL MIXTO DE OCCIDENTE JUSTO RUFINO BARRIOS I.N.M.O. SAN MARCOS, SAN MARCOS</t>
  </si>
  <si>
    <t>MEJORAMIENTO INSTITUTO DIVERSIFICADO INSTITUTO NORMAL MIXTO, CARLOS DUBON, RETALHULEU, RETALHULEU</t>
  </si>
  <si>
    <t>REPOSICION PUENTE VEHICULAR LA NAISA KM. 90.00 RD-ESC-05, SANTA LUCIA COTZUMALGUAPA, ESCUINTLA</t>
  </si>
  <si>
    <t>A Octubre</t>
  </si>
  <si>
    <t xml:space="preserve">PRESUPUESTO Q.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</si>
</sst>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(&quot;Q&quot;* #,##0.00_);_(&quot;Q&quot;* \(#,##0.00\);_(&quot;Q&quot;* &quot;-&quot;??_);_(@_)"/>
    <numFmt numFmtId="166" formatCode="_(* #,##0_);_(* \(#,##0\);_(* &quot;-&quot;??_);_(@_)"/>
    <numFmt numFmtId="167" formatCode="0\ %"/>
    <numFmt numFmtId="168" formatCode="_-* #,##0.00\ &quot;€&quot;_-;\-* #,##0.00\ &quot;€&quot;_-;_-* &quot;-&quot;??\ &quot;€&quot;_-;_-@_-"/>
    <numFmt numFmtId="172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5"/>
      <color rgb="FF1F497D"/>
      <name val="Calibri"/>
      <family val="2"/>
      <charset val="1"/>
    </font>
    <font>
      <sz val="10"/>
      <name val="Arial"/>
      <family val="2"/>
      <charset val="1"/>
    </font>
    <font>
      <b/>
      <i/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rgb="FF4F81BD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8" fillId="0" borderId="7" applyProtection="0"/>
    <xf numFmtId="167" fontId="9" fillId="0" borderId="0" applyBorder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82">
    <xf numFmtId="0" fontId="0" fillId="0" borderId="0" xfId="0"/>
    <xf numFmtId="0" fontId="6" fillId="0" borderId="0" xfId="0" applyFont="1" applyFill="1"/>
    <xf numFmtId="0" fontId="6" fillId="0" borderId="0" xfId="0" applyFont="1" applyFill="1" applyBorder="1"/>
    <xf numFmtId="0" fontId="6" fillId="0" borderId="0" xfId="0" applyFont="1" applyFill="1" applyAlignment="1">
      <alignment horizontal="center" vertical="center" wrapText="1"/>
    </xf>
    <xf numFmtId="165" fontId="6" fillId="0" borderId="0" xfId="0" applyNumberFormat="1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6" fillId="0" borderId="0" xfId="1" applyNumberFormat="1" applyFont="1" applyFill="1" applyAlignment="1">
      <alignment horizontal="center" vertical="center"/>
    </xf>
    <xf numFmtId="0" fontId="6" fillId="3" borderId="0" xfId="0" applyFont="1" applyFill="1"/>
    <xf numFmtId="0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3" applyNumberFormat="1" applyFont="1" applyFill="1" applyBorder="1" applyAlignment="1">
      <alignment horizontal="center" vertical="center" wrapText="1"/>
    </xf>
    <xf numFmtId="0" fontId="7" fillId="0" borderId="2" xfId="3" applyNumberFormat="1" applyFont="1" applyFill="1" applyBorder="1" applyAlignment="1">
      <alignment horizontal="center" vertical="center"/>
    </xf>
    <xf numFmtId="165" fontId="7" fillId="0" borderId="0" xfId="4" applyNumberFormat="1" applyFont="1" applyFill="1" applyAlignment="1">
      <alignment horizontal="right" vertical="center"/>
    </xf>
    <xf numFmtId="165" fontId="7" fillId="0" borderId="2" xfId="4" applyNumberFormat="1" applyFont="1" applyFill="1" applyBorder="1" applyAlignment="1">
      <alignment horizontal="right" vertical="center"/>
    </xf>
    <xf numFmtId="2" fontId="7" fillId="0" borderId="2" xfId="4" applyNumberFormat="1" applyFont="1" applyFill="1" applyBorder="1" applyAlignment="1">
      <alignment horizontal="right" vertical="center"/>
    </xf>
    <xf numFmtId="0" fontId="6" fillId="0" borderId="2" xfId="0" applyFont="1" applyFill="1" applyBorder="1"/>
    <xf numFmtId="0" fontId="5" fillId="0" borderId="0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165" fontId="5" fillId="2" borderId="1" xfId="4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165" fontId="7" fillId="0" borderId="2" xfId="15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7" fillId="0" borderId="3" xfId="3" applyNumberFormat="1" applyFont="1" applyFill="1" applyBorder="1" applyAlignment="1">
      <alignment horizontal="center" vertical="center" wrapText="1"/>
    </xf>
    <xf numFmtId="165" fontId="7" fillId="0" borderId="2" xfId="15" applyFont="1" applyFill="1" applyBorder="1" applyAlignment="1">
      <alignment horizontal="right" vertical="center"/>
    </xf>
    <xf numFmtId="165" fontId="6" fillId="0" borderId="2" xfId="15" applyFont="1" applyFill="1" applyBorder="1" applyAlignment="1">
      <alignment horizontal="right" vertical="center"/>
    </xf>
    <xf numFmtId="165" fontId="7" fillId="0" borderId="2" xfId="15" applyFont="1" applyFill="1" applyBorder="1" applyAlignment="1" applyProtection="1">
      <alignment horizontal="center" vertical="center" wrapText="1"/>
    </xf>
    <xf numFmtId="165" fontId="7" fillId="0" borderId="0" xfId="15" applyFont="1" applyFill="1" applyAlignment="1">
      <alignment horizontal="right" vertical="center"/>
    </xf>
    <xf numFmtId="165" fontId="6" fillId="0" borderId="0" xfId="15" applyFont="1" applyFill="1" applyAlignment="1">
      <alignment horizontal="right" vertical="center"/>
    </xf>
    <xf numFmtId="165" fontId="5" fillId="0" borderId="0" xfId="15" applyFont="1" applyFill="1" applyBorder="1" applyAlignment="1">
      <alignment horizontal="left" vertical="center" wrapText="1"/>
    </xf>
    <xf numFmtId="165" fontId="6" fillId="0" borderId="0" xfId="15" applyFont="1" applyFill="1" applyAlignment="1">
      <alignment horizontal="center" vertical="center" wrapText="1"/>
    </xf>
    <xf numFmtId="0" fontId="5" fillId="4" borderId="0" xfId="0" applyFont="1" applyFill="1" applyBorder="1" applyAlignment="1">
      <alignment horizontal="left" vertical="center" wrapText="1"/>
    </xf>
    <xf numFmtId="0" fontId="6" fillId="5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6" fillId="0" borderId="0" xfId="1" applyNumberFormat="1" applyFont="1" applyFill="1" applyAlignment="1">
      <alignment horizontal="center" vertical="center"/>
    </xf>
    <xf numFmtId="165" fontId="6" fillId="0" borderId="0" xfId="0" applyNumberFormat="1" applyFont="1" applyAlignment="1">
      <alignment horizontal="right" vertical="center"/>
    </xf>
    <xf numFmtId="165" fontId="7" fillId="0" borderId="0" xfId="4" applyNumberFormat="1" applyFont="1" applyAlignment="1">
      <alignment horizontal="right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7" borderId="0" xfId="0" applyFont="1" applyFill="1" applyAlignment="1">
      <alignment horizontal="center" vertical="center"/>
    </xf>
    <xf numFmtId="2" fontId="6" fillId="0" borderId="2" xfId="0" applyNumberFormat="1" applyFont="1" applyFill="1" applyBorder="1"/>
    <xf numFmtId="0" fontId="7" fillId="0" borderId="2" xfId="0" applyFont="1" applyFill="1" applyBorder="1" applyAlignment="1">
      <alignment horizontal="center" vertical="center"/>
    </xf>
    <xf numFmtId="165" fontId="7" fillId="0" borderId="2" xfId="0" applyNumberFormat="1" applyFont="1" applyFill="1" applyBorder="1" applyAlignment="1">
      <alignment horizontal="right" vertical="center"/>
    </xf>
    <xf numFmtId="0" fontId="6" fillId="0" borderId="0" xfId="1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166" fontId="6" fillId="0" borderId="0" xfId="1" applyNumberFormat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165" fontId="7" fillId="0" borderId="0" xfId="4" applyNumberFormat="1" applyFont="1" applyAlignment="1">
      <alignment horizontal="center" vertical="center"/>
    </xf>
    <xf numFmtId="165" fontId="7" fillId="0" borderId="0" xfId="4" applyNumberFormat="1" applyFont="1" applyFill="1" applyAlignment="1">
      <alignment horizontal="center" vertical="center"/>
    </xf>
    <xf numFmtId="2" fontId="7" fillId="0" borderId="2" xfId="4" applyNumberFormat="1" applyFont="1" applyFill="1" applyBorder="1" applyAlignment="1">
      <alignment horizontal="center" vertical="center"/>
    </xf>
    <xf numFmtId="165" fontId="6" fillId="0" borderId="0" xfId="15" applyFont="1" applyFill="1" applyAlignment="1">
      <alignment horizontal="center" vertical="center"/>
    </xf>
    <xf numFmtId="165" fontId="7" fillId="0" borderId="0" xfId="15" applyFont="1" applyFill="1" applyAlignment="1">
      <alignment horizontal="center" vertical="center"/>
    </xf>
    <xf numFmtId="2" fontId="7" fillId="0" borderId="0" xfId="4" applyNumberFormat="1" applyFont="1" applyFill="1" applyAlignment="1">
      <alignment horizontal="center" vertical="center"/>
    </xf>
    <xf numFmtId="165" fontId="7" fillId="0" borderId="2" xfId="15" applyFont="1" applyFill="1" applyBorder="1" applyAlignment="1">
      <alignment horizontal="center" vertical="center"/>
    </xf>
    <xf numFmtId="165" fontId="6" fillId="0" borderId="0" xfId="15" applyFont="1" applyFill="1" applyAlignment="1">
      <alignment horizontal="left" vertical="center"/>
    </xf>
    <xf numFmtId="165" fontId="7" fillId="0" borderId="0" xfId="15" applyFont="1" applyFill="1" applyAlignment="1">
      <alignment horizontal="left" vertical="center"/>
    </xf>
    <xf numFmtId="2" fontId="7" fillId="0" borderId="0" xfId="4" applyNumberFormat="1" applyFont="1" applyFill="1" applyAlignment="1">
      <alignment horizontal="left" vertical="center"/>
    </xf>
    <xf numFmtId="165" fontId="7" fillId="0" borderId="0" xfId="4" applyNumberFormat="1" applyFont="1" applyFill="1" applyAlignment="1">
      <alignment horizontal="left" vertical="center"/>
    </xf>
    <xf numFmtId="0" fontId="6" fillId="0" borderId="0" xfId="0" applyFont="1" applyFill="1" applyAlignment="1">
      <alignment horizontal="left"/>
    </xf>
    <xf numFmtId="165" fontId="6" fillId="0" borderId="0" xfId="0" applyNumberFormat="1" applyFont="1" applyFill="1" applyAlignment="1">
      <alignment horizontal="center" vertical="center"/>
    </xf>
    <xf numFmtId="165" fontId="7" fillId="0" borderId="6" xfId="15" applyFont="1" applyFill="1" applyBorder="1" applyAlignment="1">
      <alignment horizontal="center" vertical="center"/>
    </xf>
    <xf numFmtId="165" fontId="7" fillId="0" borderId="3" xfId="15" applyFont="1" applyFill="1" applyBorder="1" applyAlignment="1">
      <alignment horizontal="center" vertical="center"/>
    </xf>
    <xf numFmtId="165" fontId="6" fillId="0" borderId="2" xfId="15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165" fontId="7" fillId="0" borderId="18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65" fontId="7" fillId="0" borderId="17" xfId="15" applyFont="1" applyFill="1" applyBorder="1" applyAlignment="1">
      <alignment horizontal="right" vertical="center"/>
    </xf>
    <xf numFmtId="0" fontId="5" fillId="8" borderId="15" xfId="0" applyFont="1" applyFill="1" applyBorder="1" applyAlignment="1">
      <alignment horizontal="left" vertical="center" wrapText="1"/>
    </xf>
    <xf numFmtId="0" fontId="5" fillId="8" borderId="16" xfId="0" applyFont="1" applyFill="1" applyBorder="1" applyAlignment="1">
      <alignment horizontal="left" vertical="center" wrapText="1"/>
    </xf>
    <xf numFmtId="0" fontId="5" fillId="8" borderId="15" xfId="0" applyFont="1" applyFill="1" applyBorder="1" applyAlignment="1">
      <alignment horizontal="left" vertical="center" wrapText="1"/>
    </xf>
    <xf numFmtId="0" fontId="5" fillId="8" borderId="16" xfId="0" applyFont="1" applyFill="1" applyBorder="1" applyAlignment="1">
      <alignment horizontal="left" vertical="center" wrapText="1"/>
    </xf>
    <xf numFmtId="165" fontId="7" fillId="0" borderId="6" xfId="15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4" fillId="2" borderId="14" xfId="1" applyNumberFormat="1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left" vertical="center" wrapText="1"/>
    </xf>
    <xf numFmtId="0" fontId="5" fillId="8" borderId="15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165" fontId="5" fillId="2" borderId="2" xfId="4" applyNumberFormat="1" applyFont="1" applyFill="1" applyBorder="1" applyAlignment="1">
      <alignment horizontal="center" vertical="center" wrapText="1"/>
    </xf>
    <xf numFmtId="165" fontId="5" fillId="2" borderId="16" xfId="4" applyNumberFormat="1" applyFont="1" applyFill="1" applyBorder="1" applyAlignment="1">
      <alignment horizontal="center" vertical="center" wrapText="1"/>
    </xf>
    <xf numFmtId="0" fontId="4" fillId="2" borderId="14" xfId="1" applyNumberFormat="1" applyFont="1" applyFill="1" applyBorder="1" applyAlignment="1">
      <alignment horizontal="center" vertical="center"/>
    </xf>
    <xf numFmtId="0" fontId="4" fillId="2" borderId="15" xfId="1" applyNumberFormat="1" applyFont="1" applyFill="1" applyBorder="1" applyAlignment="1">
      <alignment horizontal="center" vertical="center"/>
    </xf>
    <xf numFmtId="0" fontId="4" fillId="2" borderId="16" xfId="1" applyNumberFormat="1" applyFont="1" applyFill="1" applyBorder="1" applyAlignment="1">
      <alignment horizontal="center" vertical="center"/>
    </xf>
    <xf numFmtId="0" fontId="6" fillId="0" borderId="0" xfId="1" applyNumberFormat="1" applyFont="1" applyFill="1" applyAlignment="1">
      <alignment horizontal="center" vertical="center"/>
    </xf>
    <xf numFmtId="166" fontId="6" fillId="0" borderId="0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4" xfId="5" applyFont="1" applyFill="1" applyBorder="1" applyAlignment="1" applyProtection="1">
      <alignment horizontal="center" vertical="center" wrapText="1"/>
    </xf>
    <xf numFmtId="165" fontId="5" fillId="2" borderId="19" xfId="4" applyNumberFormat="1" applyFont="1" applyFill="1" applyBorder="1" applyAlignment="1">
      <alignment horizontal="center" vertical="center" wrapText="1"/>
    </xf>
    <xf numFmtId="165" fontId="5" fillId="2" borderId="20" xfId="4" applyNumberFormat="1" applyFont="1" applyFill="1" applyBorder="1" applyAlignment="1">
      <alignment horizontal="center" vertical="center" wrapText="1"/>
    </xf>
    <xf numFmtId="165" fontId="5" fillId="2" borderId="21" xfId="4" applyNumberFormat="1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165" fontId="7" fillId="0" borderId="18" xfId="0" applyNumberFormat="1" applyFont="1" applyFill="1" applyBorder="1" applyAlignment="1">
      <alignment horizontal="center" vertical="center" wrapText="1"/>
    </xf>
    <xf numFmtId="165" fontId="7" fillId="0" borderId="17" xfId="15" applyFont="1" applyFill="1" applyBorder="1" applyAlignment="1">
      <alignment horizontal="center" vertical="center" wrapText="1"/>
    </xf>
    <xf numFmtId="165" fontId="6" fillId="0" borderId="17" xfId="15" applyFont="1" applyFill="1" applyBorder="1" applyAlignment="1">
      <alignment horizontal="right" vertical="center"/>
    </xf>
    <xf numFmtId="165" fontId="7" fillId="0" borderId="17" xfId="15" applyFont="1" applyFill="1" applyBorder="1" applyAlignment="1" applyProtection="1">
      <alignment horizontal="center" vertical="center" wrapText="1"/>
    </xf>
    <xf numFmtId="165" fontId="7" fillId="0" borderId="17" xfId="0" applyNumberFormat="1" applyFont="1" applyFill="1" applyBorder="1" applyAlignment="1">
      <alignment horizontal="center" vertical="center" wrapText="1"/>
    </xf>
    <xf numFmtId="165" fontId="7" fillId="0" borderId="18" xfId="15" applyFont="1" applyFill="1" applyBorder="1" applyAlignment="1">
      <alignment horizontal="right" vertical="center"/>
    </xf>
    <xf numFmtId="165" fontId="4" fillId="2" borderId="22" xfId="15" applyFont="1" applyFill="1" applyBorder="1" applyAlignment="1">
      <alignment horizontal="center" vertical="center"/>
    </xf>
    <xf numFmtId="165" fontId="4" fillId="2" borderId="1" xfId="15" applyFont="1" applyFill="1" applyBorder="1" applyAlignment="1">
      <alignment horizontal="center" vertical="center"/>
    </xf>
    <xf numFmtId="165" fontId="4" fillId="2" borderId="23" xfId="0" applyNumberFormat="1" applyFont="1" applyFill="1" applyBorder="1" applyAlignment="1">
      <alignment horizontal="center" vertical="center"/>
    </xf>
    <xf numFmtId="165" fontId="5" fillId="2" borderId="25" xfId="4" applyNumberFormat="1" applyFont="1" applyFill="1" applyBorder="1" applyAlignment="1">
      <alignment horizontal="center" vertical="center" wrapText="1"/>
    </xf>
    <xf numFmtId="165" fontId="5" fillId="2" borderId="26" xfId="4" applyNumberFormat="1" applyFont="1" applyFill="1" applyBorder="1" applyAlignment="1">
      <alignment horizontal="center" vertical="center" wrapText="1"/>
    </xf>
    <xf numFmtId="165" fontId="5" fillId="2" borderId="27" xfId="4" applyNumberFormat="1" applyFont="1" applyFill="1" applyBorder="1" applyAlignment="1">
      <alignment horizontal="center" vertical="center" wrapText="1"/>
    </xf>
    <xf numFmtId="2" fontId="7" fillId="0" borderId="17" xfId="4" applyNumberFormat="1" applyFont="1" applyFill="1" applyBorder="1" applyAlignment="1">
      <alignment horizontal="right" vertical="center"/>
    </xf>
    <xf numFmtId="2" fontId="7" fillId="0" borderId="18" xfId="4" applyNumberFormat="1" applyFont="1" applyFill="1" applyBorder="1" applyAlignment="1">
      <alignment horizontal="right" vertical="center"/>
    </xf>
    <xf numFmtId="0" fontId="7" fillId="0" borderId="2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/>
    </xf>
    <xf numFmtId="0" fontId="5" fillId="2" borderId="20" xfId="1" applyNumberFormat="1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2" borderId="20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5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/>
    </xf>
    <xf numFmtId="165" fontId="10" fillId="0" borderId="0" xfId="4" applyNumberFormat="1" applyFont="1" applyFill="1" applyAlignment="1">
      <alignment horizontal="center" vertical="center"/>
    </xf>
    <xf numFmtId="0" fontId="5" fillId="4" borderId="2" xfId="0" applyFont="1" applyFill="1" applyBorder="1" applyAlignment="1">
      <alignment vertical="center" wrapText="1"/>
    </xf>
    <xf numFmtId="0" fontId="5" fillId="8" borderId="2" xfId="0" applyFont="1" applyFill="1" applyBorder="1" applyAlignment="1">
      <alignment vertical="center" wrapText="1"/>
    </xf>
    <xf numFmtId="0" fontId="5" fillId="8" borderId="14" xfId="0" applyFont="1" applyFill="1" applyBorder="1" applyAlignment="1">
      <alignment vertical="center" wrapText="1"/>
    </xf>
    <xf numFmtId="0" fontId="5" fillId="8" borderId="15" xfId="0" applyFont="1" applyFill="1" applyBorder="1" applyAlignment="1">
      <alignment vertical="center" wrapText="1"/>
    </xf>
    <xf numFmtId="0" fontId="5" fillId="8" borderId="16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horizontal="left" vertical="center"/>
    </xf>
    <xf numFmtId="0" fontId="5" fillId="4" borderId="12" xfId="0" applyFont="1" applyFill="1" applyBorder="1" applyAlignment="1">
      <alignment vertical="center"/>
    </xf>
    <xf numFmtId="0" fontId="5" fillId="8" borderId="2" xfId="0" applyFont="1" applyFill="1" applyBorder="1" applyAlignment="1">
      <alignment vertical="center"/>
    </xf>
    <xf numFmtId="0" fontId="5" fillId="8" borderId="14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5" fillId="2" borderId="14" xfId="0" applyFont="1" applyFill="1" applyBorder="1" applyAlignment="1">
      <alignment vertical="center"/>
    </xf>
    <xf numFmtId="0" fontId="4" fillId="2" borderId="14" xfId="1" applyNumberFormat="1" applyFont="1" applyFill="1" applyBorder="1" applyAlignment="1">
      <alignment horizontal="right" vertical="center"/>
    </xf>
    <xf numFmtId="165" fontId="7" fillId="0" borderId="17" xfId="4" applyNumberFormat="1" applyFont="1" applyFill="1" applyBorder="1" applyAlignment="1">
      <alignment horizontal="right" vertical="center"/>
    </xf>
    <xf numFmtId="165" fontId="7" fillId="0" borderId="18" xfId="4" applyNumberFormat="1" applyFont="1" applyFill="1" applyBorder="1" applyAlignment="1">
      <alignment horizontal="right" vertical="center"/>
    </xf>
    <xf numFmtId="0" fontId="5" fillId="8" borderId="17" xfId="0" applyFont="1" applyFill="1" applyBorder="1" applyAlignment="1">
      <alignment vertical="center" wrapText="1"/>
    </xf>
    <xf numFmtId="0" fontId="5" fillId="8" borderId="18" xfId="0" applyFont="1" applyFill="1" applyBorder="1" applyAlignment="1">
      <alignment vertical="center" wrapText="1"/>
    </xf>
    <xf numFmtId="0" fontId="5" fillId="8" borderId="33" xfId="0" applyFont="1" applyFill="1" applyBorder="1" applyAlignment="1">
      <alignment vertical="center" wrapText="1"/>
    </xf>
    <xf numFmtId="0" fontId="5" fillId="8" borderId="34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/>
    </xf>
    <xf numFmtId="0" fontId="5" fillId="2" borderId="18" xfId="0" applyFont="1" applyFill="1" applyBorder="1" applyAlignment="1">
      <alignment vertical="center"/>
    </xf>
    <xf numFmtId="165" fontId="4" fillId="2" borderId="22" xfId="15" applyFont="1" applyFill="1" applyBorder="1" applyAlignment="1">
      <alignment horizontal="right" vertical="center"/>
    </xf>
    <xf numFmtId="165" fontId="4" fillId="2" borderId="1" xfId="15" applyFont="1" applyFill="1" applyBorder="1" applyAlignment="1">
      <alignment horizontal="right" vertical="center"/>
    </xf>
    <xf numFmtId="165" fontId="4" fillId="2" borderId="23" xfId="0" applyNumberFormat="1" applyFont="1" applyFill="1" applyBorder="1" applyAlignment="1">
      <alignment horizontal="right" vertical="center"/>
    </xf>
    <xf numFmtId="165" fontId="5" fillId="2" borderId="35" xfId="4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5" fillId="4" borderId="28" xfId="0" applyFont="1" applyFill="1" applyBorder="1" applyAlignment="1">
      <alignment vertical="center" wrapText="1"/>
    </xf>
    <xf numFmtId="0" fontId="5" fillId="4" borderId="29" xfId="0" applyFont="1" applyFill="1" applyBorder="1" applyAlignment="1">
      <alignment vertical="center" wrapText="1"/>
    </xf>
    <xf numFmtId="0" fontId="5" fillId="4" borderId="30" xfId="0" applyFont="1" applyFill="1" applyBorder="1" applyAlignment="1">
      <alignment vertical="center" wrapText="1"/>
    </xf>
    <xf numFmtId="0" fontId="5" fillId="4" borderId="24" xfId="0" applyFont="1" applyFill="1" applyBorder="1" applyAlignment="1">
      <alignment vertical="center" wrapText="1"/>
    </xf>
    <xf numFmtId="0" fontId="5" fillId="2" borderId="22" xfId="0" applyFont="1" applyFill="1" applyBorder="1" applyAlignment="1">
      <alignment horizontal="center" vertical="center"/>
    </xf>
    <xf numFmtId="0" fontId="5" fillId="2" borderId="1" xfId="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165" fontId="5" fillId="2" borderId="22" xfId="15" applyFont="1" applyFill="1" applyBorder="1" applyAlignment="1">
      <alignment horizontal="center" vertical="center" wrapText="1"/>
    </xf>
    <xf numFmtId="165" fontId="5" fillId="2" borderId="1" xfId="15" applyFont="1" applyFill="1" applyBorder="1" applyAlignment="1">
      <alignment horizontal="center" vertical="center" wrapText="1"/>
    </xf>
    <xf numFmtId="165" fontId="5" fillId="2" borderId="23" xfId="4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vertical="center"/>
    </xf>
    <xf numFmtId="0" fontId="5" fillId="4" borderId="4" xfId="0" applyFont="1" applyFill="1" applyBorder="1" applyAlignment="1">
      <alignment vertical="center"/>
    </xf>
    <xf numFmtId="0" fontId="5" fillId="4" borderId="5" xfId="0" applyFont="1" applyFill="1" applyBorder="1" applyAlignment="1">
      <alignment vertical="center"/>
    </xf>
    <xf numFmtId="0" fontId="5" fillId="4" borderId="3" xfId="0" applyFont="1" applyFill="1" applyBorder="1" applyAlignment="1">
      <alignment vertical="center"/>
    </xf>
    <xf numFmtId="0" fontId="5" fillId="4" borderId="28" xfId="0" applyFont="1" applyFill="1" applyBorder="1" applyAlignment="1">
      <alignment vertical="center"/>
    </xf>
    <xf numFmtId="0" fontId="7" fillId="0" borderId="36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vertical="center"/>
    </xf>
    <xf numFmtId="0" fontId="5" fillId="4" borderId="37" xfId="0" applyFont="1" applyFill="1" applyBorder="1" applyAlignment="1">
      <alignment vertical="center"/>
    </xf>
    <xf numFmtId="0" fontId="5" fillId="4" borderId="24" xfId="0" applyFont="1" applyFill="1" applyBorder="1" applyAlignment="1">
      <alignment vertical="center"/>
    </xf>
    <xf numFmtId="0" fontId="5" fillId="4" borderId="29" xfId="0" applyFont="1" applyFill="1" applyBorder="1" applyAlignment="1">
      <alignment vertical="center"/>
    </xf>
    <xf numFmtId="0" fontId="5" fillId="4" borderId="30" xfId="0" applyFont="1" applyFill="1" applyBorder="1" applyAlignment="1">
      <alignment vertical="center"/>
    </xf>
    <xf numFmtId="165" fontId="7" fillId="0" borderId="11" xfId="15" applyFont="1" applyFill="1" applyBorder="1" applyAlignment="1">
      <alignment horizontal="center" vertical="center"/>
    </xf>
    <xf numFmtId="165" fontId="7" fillId="0" borderId="39" xfId="4" applyNumberFormat="1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vertical="center"/>
    </xf>
    <xf numFmtId="0" fontId="5" fillId="4" borderId="18" xfId="0" applyFont="1" applyFill="1" applyBorder="1" applyAlignment="1">
      <alignment vertical="center"/>
    </xf>
    <xf numFmtId="165" fontId="7" fillId="0" borderId="29" xfId="15" applyFont="1" applyFill="1" applyBorder="1" applyAlignment="1">
      <alignment horizontal="center" vertical="center"/>
    </xf>
    <xf numFmtId="165" fontId="7" fillId="0" borderId="30" xfId="4" applyNumberFormat="1" applyFont="1" applyFill="1" applyBorder="1" applyAlignment="1">
      <alignment horizontal="center" vertical="center"/>
    </xf>
    <xf numFmtId="165" fontId="7" fillId="0" borderId="17" xfId="15" applyFont="1" applyFill="1" applyBorder="1" applyAlignment="1">
      <alignment horizontal="center" vertical="center"/>
    </xf>
    <xf numFmtId="165" fontId="6" fillId="0" borderId="17" xfId="15" applyFont="1" applyFill="1" applyBorder="1" applyAlignment="1">
      <alignment horizontal="center" vertical="center"/>
    </xf>
    <xf numFmtId="0" fontId="5" fillId="4" borderId="40" xfId="0" applyFont="1" applyFill="1" applyBorder="1" applyAlignment="1">
      <alignment vertical="center"/>
    </xf>
    <xf numFmtId="172" fontId="7" fillId="0" borderId="10" xfId="4" applyNumberFormat="1" applyFont="1" applyFill="1" applyBorder="1" applyAlignment="1">
      <alignment horizontal="center" vertical="center"/>
    </xf>
    <xf numFmtId="172" fontId="7" fillId="0" borderId="6" xfId="4" applyNumberFormat="1" applyFont="1" applyFill="1" applyBorder="1" applyAlignment="1">
      <alignment horizontal="center" vertical="center"/>
    </xf>
    <xf numFmtId="172" fontId="5" fillId="4" borderId="16" xfId="0" applyNumberFormat="1" applyFont="1" applyFill="1" applyBorder="1" applyAlignment="1">
      <alignment vertical="center"/>
    </xf>
    <xf numFmtId="172" fontId="5" fillId="4" borderId="2" xfId="0" applyNumberFormat="1" applyFont="1" applyFill="1" applyBorder="1" applyAlignment="1">
      <alignment vertical="center"/>
    </xf>
    <xf numFmtId="172" fontId="7" fillId="0" borderId="24" xfId="4" applyNumberFormat="1" applyFont="1" applyFill="1" applyBorder="1" applyAlignment="1">
      <alignment horizontal="center" vertical="center"/>
    </xf>
    <xf numFmtId="172" fontId="7" fillId="0" borderId="3" xfId="4" applyNumberFormat="1" applyFont="1" applyFill="1" applyBorder="1" applyAlignment="1">
      <alignment horizontal="center" vertical="center"/>
    </xf>
    <xf numFmtId="172" fontId="7" fillId="0" borderId="16" xfId="4" applyNumberFormat="1" applyFont="1" applyFill="1" applyBorder="1" applyAlignment="1">
      <alignment horizontal="center" vertical="center"/>
    </xf>
    <xf numFmtId="172" fontId="7" fillId="0" borderId="2" xfId="4" applyNumberFormat="1" applyFont="1" applyFill="1" applyBorder="1" applyAlignment="1">
      <alignment horizontal="center" vertical="center"/>
    </xf>
    <xf numFmtId="172" fontId="5" fillId="4" borderId="38" xfId="0" applyNumberFormat="1" applyFont="1" applyFill="1" applyBorder="1" applyAlignment="1">
      <alignment vertical="center"/>
    </xf>
    <xf numFmtId="172" fontId="5" fillId="4" borderId="5" xfId="0" applyNumberFormat="1" applyFont="1" applyFill="1" applyBorder="1" applyAlignment="1">
      <alignment vertical="center"/>
    </xf>
    <xf numFmtId="1" fontId="7" fillId="0" borderId="16" xfId="4" applyNumberFormat="1" applyFont="1" applyFill="1" applyBorder="1" applyAlignment="1">
      <alignment horizontal="right" vertical="center"/>
    </xf>
    <xf numFmtId="1" fontId="7" fillId="0" borderId="2" xfId="4" applyNumberFormat="1" applyFont="1" applyFill="1" applyBorder="1" applyAlignment="1">
      <alignment horizontal="right" vertical="center"/>
    </xf>
    <xf numFmtId="1" fontId="5" fillId="8" borderId="16" xfId="0" applyNumberFormat="1" applyFont="1" applyFill="1" applyBorder="1" applyAlignment="1">
      <alignment vertical="center" wrapText="1"/>
    </xf>
    <xf numFmtId="1" fontId="5" fillId="8" borderId="2" xfId="0" applyNumberFormat="1" applyFont="1" applyFill="1" applyBorder="1" applyAlignment="1">
      <alignment vertical="center" wrapText="1"/>
    </xf>
    <xf numFmtId="1" fontId="5" fillId="8" borderId="15" xfId="0" applyNumberFormat="1" applyFont="1" applyFill="1" applyBorder="1" applyAlignment="1">
      <alignment vertical="center" wrapText="1"/>
    </xf>
    <xf numFmtId="1" fontId="6" fillId="0" borderId="16" xfId="0" applyNumberFormat="1" applyFont="1" applyFill="1" applyBorder="1"/>
    <xf numFmtId="1" fontId="5" fillId="2" borderId="16" xfId="0" applyNumberFormat="1" applyFont="1" applyFill="1" applyBorder="1" applyAlignment="1">
      <alignment vertical="center"/>
    </xf>
    <xf numFmtId="1" fontId="5" fillId="2" borderId="2" xfId="0" applyNumberFormat="1" applyFont="1" applyFill="1" applyBorder="1" applyAlignment="1">
      <alignment vertical="center"/>
    </xf>
    <xf numFmtId="1" fontId="4" fillId="2" borderId="2" xfId="0" applyNumberFormat="1" applyFont="1" applyFill="1" applyBorder="1" applyAlignment="1">
      <alignment horizontal="right" vertical="center"/>
    </xf>
    <xf numFmtId="1" fontId="7" fillId="0" borderId="17" xfId="4" applyNumberFormat="1" applyFont="1" applyFill="1" applyBorder="1" applyAlignment="1">
      <alignment horizontal="right" vertical="center"/>
    </xf>
    <xf numFmtId="1" fontId="7" fillId="0" borderId="18" xfId="4" applyNumberFormat="1" applyFont="1" applyFill="1" applyBorder="1" applyAlignment="1">
      <alignment horizontal="right" vertical="center"/>
    </xf>
    <xf numFmtId="1" fontId="5" fillId="2" borderId="17" xfId="0" applyNumberFormat="1" applyFont="1" applyFill="1" applyBorder="1" applyAlignment="1">
      <alignment vertical="center" wrapText="1"/>
    </xf>
    <xf numFmtId="1" fontId="5" fillId="2" borderId="2" xfId="0" applyNumberFormat="1" applyFont="1" applyFill="1" applyBorder="1" applyAlignment="1">
      <alignment vertical="center" wrapText="1"/>
    </xf>
    <xf numFmtId="1" fontId="5" fillId="2" borderId="18" xfId="0" applyNumberFormat="1" applyFont="1" applyFill="1" applyBorder="1" applyAlignment="1">
      <alignment vertical="center" wrapText="1"/>
    </xf>
    <xf numFmtId="1" fontId="4" fillId="2" borderId="24" xfId="0" applyNumberFormat="1" applyFont="1" applyFill="1" applyBorder="1" applyAlignment="1">
      <alignment horizontal="center" vertical="center"/>
    </xf>
    <xf numFmtId="1" fontId="4" fillId="2" borderId="3" xfId="0" applyNumberFormat="1" applyFont="1" applyFill="1" applyBorder="1" applyAlignment="1">
      <alignment horizontal="center" vertical="center"/>
    </xf>
    <xf numFmtId="0" fontId="5" fillId="4" borderId="8" xfId="0" applyFont="1" applyFill="1" applyBorder="1" applyAlignment="1">
      <alignment vertical="center"/>
    </xf>
    <xf numFmtId="165" fontId="5" fillId="2" borderId="22" xfId="4" applyNumberFormat="1" applyFont="1" applyFill="1" applyBorder="1" applyAlignment="1">
      <alignment horizontal="center" vertical="center" wrapText="1"/>
    </xf>
    <xf numFmtId="0" fontId="5" fillId="4" borderId="41" xfId="0" applyFont="1" applyFill="1" applyBorder="1" applyAlignment="1">
      <alignment vertical="center"/>
    </xf>
    <xf numFmtId="0" fontId="5" fillId="4" borderId="42" xfId="0" applyFont="1" applyFill="1" applyBorder="1" applyAlignment="1">
      <alignment vertical="center"/>
    </xf>
    <xf numFmtId="165" fontId="7" fillId="0" borderId="17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172" fontId="7" fillId="0" borderId="16" xfId="4" applyNumberFormat="1" applyFont="1" applyFill="1" applyBorder="1" applyAlignment="1">
      <alignment horizontal="right" vertical="center"/>
    </xf>
    <xf numFmtId="172" fontId="7" fillId="0" borderId="2" xfId="4" applyNumberFormat="1" applyFont="1" applyFill="1" applyBorder="1" applyAlignment="1">
      <alignment horizontal="right" vertical="center"/>
    </xf>
    <xf numFmtId="165" fontId="5" fillId="2" borderId="20" xfId="15" applyFont="1" applyFill="1" applyBorder="1" applyAlignment="1">
      <alignment horizontal="center" vertical="center" wrapText="1"/>
    </xf>
    <xf numFmtId="2" fontId="5" fillId="2" borderId="26" xfId="4" applyNumberFormat="1" applyFont="1" applyFill="1" applyBorder="1" applyAlignment="1">
      <alignment horizontal="center" vertical="center" wrapText="1"/>
    </xf>
    <xf numFmtId="2" fontId="5" fillId="2" borderId="27" xfId="4" applyNumberFormat="1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2" fontId="7" fillId="0" borderId="18" xfId="4" applyNumberFormat="1" applyFont="1" applyFill="1" applyBorder="1" applyAlignment="1">
      <alignment horizontal="center" vertical="center"/>
    </xf>
    <xf numFmtId="2" fontId="5" fillId="2" borderId="1" xfId="4" applyNumberFormat="1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vertical="center"/>
    </xf>
    <xf numFmtId="0" fontId="5" fillId="4" borderId="43" xfId="0" applyFont="1" applyFill="1" applyBorder="1" applyAlignment="1">
      <alignment vertical="center"/>
    </xf>
    <xf numFmtId="2" fontId="5" fillId="2" borderId="25" xfId="4" applyNumberFormat="1" applyFont="1" applyFill="1" applyBorder="1" applyAlignment="1">
      <alignment horizontal="center" vertical="center" wrapText="1"/>
    </xf>
    <xf numFmtId="2" fontId="5" fillId="2" borderId="22" xfId="4" applyNumberFormat="1" applyFont="1" applyFill="1" applyBorder="1" applyAlignment="1">
      <alignment horizontal="center" vertical="center" wrapText="1"/>
    </xf>
    <xf numFmtId="2" fontId="7" fillId="0" borderId="17" xfId="4" applyNumberFormat="1" applyFont="1" applyFill="1" applyBorder="1" applyAlignment="1">
      <alignment horizontal="center" vertical="center"/>
    </xf>
    <xf numFmtId="165" fontId="5" fillId="2" borderId="19" xfId="15" applyFont="1" applyFill="1" applyBorder="1" applyAlignment="1">
      <alignment horizontal="center" vertical="center" wrapText="1"/>
    </xf>
    <xf numFmtId="165" fontId="5" fillId="2" borderId="21" xfId="15" applyFont="1" applyFill="1" applyBorder="1" applyAlignment="1">
      <alignment horizontal="center" vertical="center" wrapText="1"/>
    </xf>
    <xf numFmtId="165" fontId="5" fillId="2" borderId="23" xfId="15" applyFont="1" applyFill="1" applyBorder="1" applyAlignment="1">
      <alignment horizontal="center" vertical="center" wrapText="1"/>
    </xf>
    <xf numFmtId="165" fontId="7" fillId="0" borderId="18" xfId="15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 wrapText="1"/>
    </xf>
    <xf numFmtId="0" fontId="7" fillId="0" borderId="45" xfId="0" applyNumberFormat="1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center" vertical="center" wrapText="1"/>
    </xf>
    <xf numFmtId="165" fontId="7" fillId="0" borderId="44" xfId="15" applyFont="1" applyFill="1" applyBorder="1" applyAlignment="1">
      <alignment horizontal="center" vertical="center" wrapText="1"/>
    </xf>
    <xf numFmtId="165" fontId="7" fillId="0" borderId="45" xfId="15" applyFont="1" applyFill="1" applyBorder="1" applyAlignment="1">
      <alignment horizontal="center" vertical="center"/>
    </xf>
    <xf numFmtId="165" fontId="7" fillId="0" borderId="46" xfId="15" applyFont="1" applyFill="1" applyBorder="1" applyAlignment="1">
      <alignment horizontal="center" vertical="center"/>
    </xf>
    <xf numFmtId="2" fontId="7" fillId="0" borderId="44" xfId="4" applyNumberFormat="1" applyFont="1" applyFill="1" applyBorder="1" applyAlignment="1">
      <alignment horizontal="center" vertical="center"/>
    </xf>
    <xf numFmtId="2" fontId="7" fillId="0" borderId="45" xfId="4" applyNumberFormat="1" applyFont="1" applyFill="1" applyBorder="1" applyAlignment="1">
      <alignment horizontal="center" vertical="center"/>
    </xf>
    <xf numFmtId="2" fontId="7" fillId="0" borderId="46" xfId="4" applyNumberFormat="1" applyFont="1" applyFill="1" applyBorder="1" applyAlignment="1">
      <alignment horizontal="center" vertical="center"/>
    </xf>
    <xf numFmtId="0" fontId="4" fillId="2" borderId="4" xfId="1" applyNumberFormat="1" applyFont="1" applyFill="1" applyBorder="1" applyAlignment="1">
      <alignment horizontal="center" vertical="center"/>
    </xf>
    <xf numFmtId="0" fontId="4" fillId="2" borderId="5" xfId="1" applyNumberFormat="1" applyFont="1" applyFill="1" applyBorder="1" applyAlignment="1">
      <alignment horizontal="center" vertical="center"/>
    </xf>
    <xf numFmtId="0" fontId="4" fillId="2" borderId="37" xfId="1" applyNumberFormat="1" applyFont="1" applyFill="1" applyBorder="1" applyAlignment="1">
      <alignment horizontal="center" vertical="center"/>
    </xf>
    <xf numFmtId="165" fontId="4" fillId="2" borderId="4" xfId="15" applyFont="1" applyFill="1" applyBorder="1" applyAlignment="1">
      <alignment horizontal="center" vertical="center"/>
    </xf>
    <xf numFmtId="165" fontId="4" fillId="2" borderId="5" xfId="15" applyFont="1" applyFill="1" applyBorder="1" applyAlignment="1">
      <alignment horizontal="center" vertical="center"/>
    </xf>
    <xf numFmtId="165" fontId="4" fillId="2" borderId="40" xfId="15" applyFont="1" applyFill="1" applyBorder="1" applyAlignment="1">
      <alignment horizontal="center" vertical="center"/>
    </xf>
    <xf numFmtId="2" fontId="4" fillId="2" borderId="4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2" fontId="4" fillId="2" borderId="40" xfId="0" applyNumberFormat="1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 wrapText="1"/>
    </xf>
    <xf numFmtId="0" fontId="7" fillId="0" borderId="45" xfId="0" applyFont="1" applyFill="1" applyBorder="1" applyAlignment="1">
      <alignment horizontal="center" vertical="center"/>
    </xf>
    <xf numFmtId="165" fontId="7" fillId="0" borderId="44" xfId="0" applyNumberFormat="1" applyFont="1" applyFill="1" applyBorder="1" applyAlignment="1">
      <alignment horizontal="right" vertical="center"/>
    </xf>
    <xf numFmtId="165" fontId="7" fillId="0" borderId="45" xfId="0" applyNumberFormat="1" applyFont="1" applyFill="1" applyBorder="1" applyAlignment="1">
      <alignment horizontal="right" vertical="center"/>
    </xf>
    <xf numFmtId="165" fontId="7" fillId="0" borderId="46" xfId="4" applyNumberFormat="1" applyFont="1" applyFill="1" applyBorder="1" applyAlignment="1">
      <alignment horizontal="right" vertical="center"/>
    </xf>
    <xf numFmtId="172" fontId="7" fillId="0" borderId="9" xfId="4" applyNumberFormat="1" applyFont="1" applyFill="1" applyBorder="1" applyAlignment="1">
      <alignment horizontal="right" vertical="center"/>
    </xf>
    <xf numFmtId="172" fontId="7" fillId="0" borderId="45" xfId="4" applyNumberFormat="1" applyFont="1" applyFill="1" applyBorder="1" applyAlignment="1">
      <alignment horizontal="right" vertical="center"/>
    </xf>
    <xf numFmtId="172" fontId="7" fillId="0" borderId="45" xfId="4" applyNumberFormat="1" applyFont="1" applyFill="1" applyBorder="1" applyAlignment="1">
      <alignment horizontal="center" vertical="center"/>
    </xf>
    <xf numFmtId="0" fontId="4" fillId="2" borderId="37" xfId="1" applyNumberFormat="1" applyFont="1" applyFill="1" applyBorder="1" applyAlignment="1">
      <alignment horizontal="right" vertical="center"/>
    </xf>
    <xf numFmtId="165" fontId="4" fillId="2" borderId="4" xfId="0" applyNumberFormat="1" applyFont="1" applyFill="1" applyBorder="1" applyAlignment="1">
      <alignment horizontal="right" vertical="center"/>
    </xf>
    <xf numFmtId="165" fontId="4" fillId="2" borderId="5" xfId="0" applyNumberFormat="1" applyFont="1" applyFill="1" applyBorder="1" applyAlignment="1">
      <alignment horizontal="right" vertical="center"/>
    </xf>
    <xf numFmtId="165" fontId="4" fillId="2" borderId="40" xfId="0" applyNumberFormat="1" applyFont="1" applyFill="1" applyBorder="1" applyAlignment="1">
      <alignment horizontal="right" vertical="center"/>
    </xf>
    <xf numFmtId="172" fontId="4" fillId="2" borderId="5" xfId="0" applyNumberFormat="1" applyFont="1" applyFill="1" applyBorder="1" applyAlignment="1">
      <alignment horizontal="right" vertical="center"/>
    </xf>
    <xf numFmtId="172" fontId="4" fillId="2" borderId="5" xfId="0" applyNumberFormat="1" applyFont="1" applyFill="1" applyBorder="1" applyAlignment="1">
      <alignment horizontal="center" vertical="center"/>
    </xf>
    <xf numFmtId="172" fontId="4" fillId="2" borderId="40" xfId="0" applyNumberFormat="1" applyFont="1" applyFill="1" applyBorder="1" applyAlignment="1">
      <alignment horizontal="center" vertical="center"/>
    </xf>
    <xf numFmtId="0" fontId="7" fillId="0" borderId="6" xfId="3" applyNumberFormat="1" applyFont="1" applyFill="1" applyBorder="1" applyAlignment="1">
      <alignment horizontal="center" vertical="center" wrapText="1"/>
    </xf>
    <xf numFmtId="165" fontId="7" fillId="0" borderId="11" xfId="15" applyFont="1" applyFill="1" applyBorder="1" applyAlignment="1">
      <alignment horizontal="center" vertical="center" wrapText="1"/>
    </xf>
    <xf numFmtId="165" fontId="4" fillId="2" borderId="40" xfId="0" applyNumberFormat="1" applyFont="1" applyFill="1" applyBorder="1" applyAlignment="1">
      <alignment horizontal="center" vertical="center"/>
    </xf>
    <xf numFmtId="172" fontId="4" fillId="2" borderId="38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/>
    </xf>
    <xf numFmtId="0" fontId="5" fillId="2" borderId="47" xfId="0" applyFont="1" applyFill="1" applyBorder="1" applyAlignment="1">
      <alignment vertical="center"/>
    </xf>
    <xf numFmtId="0" fontId="5" fillId="2" borderId="48" xfId="0" applyFont="1" applyFill="1" applyBorder="1" applyAlignment="1">
      <alignment vertical="center" wrapText="1"/>
    </xf>
    <xf numFmtId="0" fontId="5" fillId="2" borderId="48" xfId="0" applyFont="1" applyFill="1" applyBorder="1" applyAlignment="1">
      <alignment horizontal="left" vertical="center" wrapText="1"/>
    </xf>
    <xf numFmtId="0" fontId="5" fillId="2" borderId="49" xfId="0" applyFont="1" applyFill="1" applyBorder="1" applyAlignment="1">
      <alignment vertical="center" wrapText="1"/>
    </xf>
    <xf numFmtId="0" fontId="5" fillId="2" borderId="47" xfId="0" applyFont="1" applyFill="1" applyBorder="1" applyAlignment="1">
      <alignment vertical="center" wrapText="1"/>
    </xf>
    <xf numFmtId="0" fontId="5" fillId="2" borderId="50" xfId="0" applyFont="1" applyFill="1" applyBorder="1" applyAlignment="1">
      <alignment vertical="center" wrapText="1"/>
    </xf>
  </cellXfs>
  <cellStyles count="16">
    <cellStyle name="Hipervínculo" xfId="5" builtinId="8"/>
    <cellStyle name="Millares" xfId="1" builtinId="3"/>
    <cellStyle name="Millares 11" xfId="3" xr:uid="{00000000-0005-0000-0000-000002000000}"/>
    <cellStyle name="Millares 2" xfId="6" xr:uid="{00000000-0005-0000-0000-000003000000}"/>
    <cellStyle name="Millares 3" xfId="11" xr:uid="{00000000-0005-0000-0000-000004000000}"/>
    <cellStyle name="Moneda" xfId="15" builtinId="4"/>
    <cellStyle name="Moneda 2" xfId="8" xr:uid="{00000000-0005-0000-0000-000006000000}"/>
    <cellStyle name="Moneda 3" xfId="9" xr:uid="{00000000-0005-0000-0000-000007000000}"/>
    <cellStyle name="Moneda 4" xfId="14" xr:uid="{00000000-0005-0000-0000-000008000000}"/>
    <cellStyle name="Normal" xfId="0" builtinId="0"/>
    <cellStyle name="Normal 10" xfId="10" xr:uid="{00000000-0005-0000-0000-00000A000000}"/>
    <cellStyle name="Normal 11" xfId="4" xr:uid="{00000000-0005-0000-0000-00000B000000}"/>
    <cellStyle name="Normal 2 2 2 3 4" xfId="2" xr:uid="{00000000-0005-0000-0000-00000C000000}"/>
    <cellStyle name="Porcentaje 2" xfId="7" xr:uid="{00000000-0005-0000-0000-00000D000000}"/>
    <cellStyle name="Porcentual 2" xfId="13" xr:uid="{00000000-0005-0000-0000-00000E000000}"/>
    <cellStyle name="Texto explicativo 2" xfId="12" xr:uid="{00000000-0005-0000-0000-00000F000000}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javascript:ImprimirProyecto(31359,2020,1,%22S%22)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A1:K163"/>
  <sheetViews>
    <sheetView tabSelected="1" view="pageBreakPreview" zoomScale="70" zoomScaleNormal="80" zoomScaleSheetLayoutView="70" workbookViewId="0">
      <pane ySplit="5" topLeftCell="A6" activePane="bottomLeft" state="frozen"/>
      <selection activeCell="A3" sqref="A3:XFD3"/>
      <selection pane="bottomLeft" activeCell="E11" sqref="E11"/>
    </sheetView>
  </sheetViews>
  <sheetFormatPr baseColWidth="10" defaultColWidth="11.42578125" defaultRowHeight="15" x14ac:dyDescent="0.25"/>
  <cols>
    <col min="1" max="1" width="10" customWidth="1"/>
    <col min="2" max="2" width="12" bestFit="1" customWidth="1"/>
    <col min="3" max="3" width="49.42578125" style="123" customWidth="1"/>
    <col min="4" max="4" width="23.85546875" customWidth="1"/>
    <col min="5" max="5" width="25.42578125" bestFit="1" customWidth="1"/>
    <col min="6" max="7" width="25" bestFit="1" customWidth="1"/>
    <col min="8" max="8" width="21.85546875" customWidth="1"/>
    <col min="9" max="11" width="18.85546875" customWidth="1"/>
  </cols>
  <sheetData>
    <row r="1" spans="1:11" s="1" customFormat="1" x14ac:dyDescent="0.2">
      <c r="A1" s="65" t="s">
        <v>0</v>
      </c>
      <c r="B1" s="65"/>
      <c r="C1" s="118"/>
      <c r="D1" s="44"/>
      <c r="E1" s="27"/>
      <c r="F1" s="26"/>
      <c r="G1" s="12"/>
      <c r="H1" s="12"/>
      <c r="I1" s="12"/>
      <c r="J1" s="12"/>
      <c r="K1" s="12"/>
    </row>
    <row r="2" spans="1:11" s="1" customFormat="1" x14ac:dyDescent="0.2">
      <c r="A2" s="80" t="s">
        <v>1</v>
      </c>
      <c r="B2" s="80"/>
      <c r="C2" s="80"/>
      <c r="D2" s="16"/>
      <c r="E2" s="27"/>
      <c r="F2" s="26"/>
      <c r="G2" s="12"/>
      <c r="H2" s="12"/>
      <c r="I2" s="12"/>
      <c r="J2" s="124" t="s">
        <v>314</v>
      </c>
      <c r="K2" s="12"/>
    </row>
    <row r="3" spans="1:11" s="1" customFormat="1" ht="15.75" customHeight="1" thickBot="1" x14ac:dyDescent="0.25">
      <c r="A3" s="80" t="s">
        <v>202</v>
      </c>
      <c r="B3" s="80"/>
      <c r="C3" s="80"/>
      <c r="D3" s="80"/>
      <c r="E3" s="4"/>
      <c r="F3" s="12"/>
      <c r="G3" s="12"/>
      <c r="H3" s="12"/>
      <c r="I3" s="12"/>
      <c r="J3" s="12"/>
      <c r="K3" s="12"/>
    </row>
    <row r="4" spans="1:11" s="1" customFormat="1" ht="16.5" customHeight="1" x14ac:dyDescent="0.2">
      <c r="A4" s="113" t="s">
        <v>2</v>
      </c>
      <c r="B4" s="114" t="s">
        <v>3</v>
      </c>
      <c r="C4" s="119" t="s">
        <v>4</v>
      </c>
      <c r="D4" s="116" t="s">
        <v>53</v>
      </c>
      <c r="E4" s="93" t="s">
        <v>45</v>
      </c>
      <c r="F4" s="94"/>
      <c r="G4" s="95"/>
      <c r="H4" s="107" t="s">
        <v>47</v>
      </c>
      <c r="I4" s="108"/>
      <c r="J4" s="108"/>
      <c r="K4" s="109"/>
    </row>
    <row r="5" spans="1:11" s="1" customFormat="1" ht="16.5" customHeight="1" thickBot="1" x14ac:dyDescent="0.25">
      <c r="A5" s="157"/>
      <c r="B5" s="158"/>
      <c r="C5" s="215"/>
      <c r="D5" s="160"/>
      <c r="E5" s="161" t="s">
        <v>44</v>
      </c>
      <c r="F5" s="162" t="s">
        <v>43</v>
      </c>
      <c r="G5" s="233" t="s">
        <v>49</v>
      </c>
      <c r="H5" s="211" t="s">
        <v>46</v>
      </c>
      <c r="I5" s="18" t="s">
        <v>44</v>
      </c>
      <c r="J5" s="18" t="s">
        <v>43</v>
      </c>
      <c r="K5" s="163" t="s">
        <v>49</v>
      </c>
    </row>
    <row r="6" spans="1:11" s="1" customFormat="1" ht="15" customHeight="1" thickBot="1" x14ac:dyDescent="0.25">
      <c r="A6" s="276" t="s">
        <v>57</v>
      </c>
      <c r="B6" s="277"/>
      <c r="C6" s="278"/>
      <c r="D6" s="279"/>
      <c r="E6" s="280"/>
      <c r="F6" s="277"/>
      <c r="G6" s="281"/>
      <c r="H6" s="280"/>
      <c r="I6" s="277"/>
      <c r="J6" s="277"/>
      <c r="K6" s="281"/>
    </row>
    <row r="7" spans="1:11" s="2" customFormat="1" ht="42.75" x14ac:dyDescent="0.2">
      <c r="A7" s="9">
        <v>1</v>
      </c>
      <c r="B7" s="10">
        <v>189823</v>
      </c>
      <c r="C7" s="120" t="s">
        <v>62</v>
      </c>
      <c r="D7" s="91" t="s">
        <v>55</v>
      </c>
      <c r="E7" s="70">
        <v>76315100</v>
      </c>
      <c r="F7" s="23">
        <v>44796230</v>
      </c>
      <c r="G7" s="98">
        <v>0</v>
      </c>
      <c r="H7" s="110">
        <v>123</v>
      </c>
      <c r="I7" s="14">
        <v>50</v>
      </c>
      <c r="J7" s="14">
        <v>34.99</v>
      </c>
      <c r="K7" s="111">
        <v>0</v>
      </c>
    </row>
    <row r="8" spans="1:11" s="2" customFormat="1" ht="42.75" x14ac:dyDescent="0.2">
      <c r="A8" s="9">
        <f t="shared" ref="A8:A15" si="0">A7+1</f>
        <v>2</v>
      </c>
      <c r="B8" s="10">
        <v>189831</v>
      </c>
      <c r="C8" s="120" t="s">
        <v>21</v>
      </c>
      <c r="D8" s="91" t="s">
        <v>55</v>
      </c>
      <c r="E8" s="99">
        <v>10750000</v>
      </c>
      <c r="F8" s="20">
        <v>10750000</v>
      </c>
      <c r="G8" s="98">
        <v>0</v>
      </c>
      <c r="H8" s="110">
        <v>126</v>
      </c>
      <c r="I8" s="14">
        <v>100</v>
      </c>
      <c r="J8" s="14">
        <v>38.39</v>
      </c>
      <c r="K8" s="111">
        <v>0</v>
      </c>
    </row>
    <row r="9" spans="1:11" s="2" customFormat="1" ht="42.75" x14ac:dyDescent="0.2">
      <c r="A9" s="9">
        <f t="shared" si="0"/>
        <v>3</v>
      </c>
      <c r="B9" s="10">
        <v>190098</v>
      </c>
      <c r="C9" s="121" t="s">
        <v>216</v>
      </c>
      <c r="D9" s="67" t="s">
        <v>55</v>
      </c>
      <c r="E9" s="99">
        <v>0</v>
      </c>
      <c r="F9" s="20">
        <v>39938356</v>
      </c>
      <c r="G9" s="68">
        <v>34803102.619999997</v>
      </c>
      <c r="H9" s="110">
        <v>817.52</v>
      </c>
      <c r="I9" s="14">
        <v>8</v>
      </c>
      <c r="J9" s="14">
        <v>43.17</v>
      </c>
      <c r="K9" s="111">
        <v>36.120000000000005</v>
      </c>
    </row>
    <row r="10" spans="1:11" s="2" customFormat="1" ht="28.5" x14ac:dyDescent="0.2">
      <c r="A10" s="9">
        <f t="shared" si="0"/>
        <v>4</v>
      </c>
      <c r="B10" s="10">
        <v>190120</v>
      </c>
      <c r="C10" s="121" t="s">
        <v>217</v>
      </c>
      <c r="D10" s="67" t="s">
        <v>55</v>
      </c>
      <c r="E10" s="99">
        <v>0</v>
      </c>
      <c r="F10" s="20">
        <v>2770179</v>
      </c>
      <c r="G10" s="68">
        <v>2720178.12</v>
      </c>
      <c r="H10" s="110">
        <v>28</v>
      </c>
      <c r="I10" s="14">
        <v>20</v>
      </c>
      <c r="J10" s="14">
        <v>0.37</v>
      </c>
      <c r="K10" s="111">
        <v>0.37</v>
      </c>
    </row>
    <row r="11" spans="1:11" s="2" customFormat="1" ht="42.75" x14ac:dyDescent="0.2">
      <c r="A11" s="9">
        <f t="shared" si="0"/>
        <v>5</v>
      </c>
      <c r="B11" s="69">
        <v>209134</v>
      </c>
      <c r="C11" s="121" t="s">
        <v>63</v>
      </c>
      <c r="D11" s="67" t="s">
        <v>55</v>
      </c>
      <c r="E11" s="70">
        <v>29025000</v>
      </c>
      <c r="F11" s="23">
        <v>11641176</v>
      </c>
      <c r="G11" s="68">
        <v>11641173.91</v>
      </c>
      <c r="H11" s="110">
        <v>150</v>
      </c>
      <c r="I11" s="14">
        <v>40</v>
      </c>
      <c r="J11" s="14">
        <v>38.67</v>
      </c>
      <c r="K11" s="111">
        <v>34.049999999999997</v>
      </c>
    </row>
    <row r="12" spans="1:11" s="2" customFormat="1" ht="57" x14ac:dyDescent="0.2">
      <c r="A12" s="9">
        <v>6</v>
      </c>
      <c r="B12" s="11">
        <v>214031</v>
      </c>
      <c r="C12" s="121" t="s">
        <v>297</v>
      </c>
      <c r="D12" s="67" t="s">
        <v>55</v>
      </c>
      <c r="E12" s="70">
        <v>0</v>
      </c>
      <c r="F12" s="23">
        <v>1848791</v>
      </c>
      <c r="G12" s="68">
        <v>0</v>
      </c>
      <c r="H12" s="110">
        <v>240</v>
      </c>
      <c r="I12" s="14">
        <v>100</v>
      </c>
      <c r="J12" s="14">
        <v>30.73</v>
      </c>
      <c r="K12" s="111">
        <v>0</v>
      </c>
    </row>
    <row r="13" spans="1:11" s="2" customFormat="1" ht="57" x14ac:dyDescent="0.2">
      <c r="A13" s="9">
        <f t="shared" si="0"/>
        <v>7</v>
      </c>
      <c r="B13" s="11">
        <v>229662</v>
      </c>
      <c r="C13" s="121" t="s">
        <v>296</v>
      </c>
      <c r="D13" s="67" t="s">
        <v>54</v>
      </c>
      <c r="E13" s="70">
        <v>0</v>
      </c>
      <c r="F13" s="23">
        <v>83456370</v>
      </c>
      <c r="G13" s="68">
        <v>83075928.319999993</v>
      </c>
      <c r="H13" s="110">
        <v>28</v>
      </c>
      <c r="I13" s="14">
        <v>7.76</v>
      </c>
      <c r="J13" s="14">
        <v>9.3800000000000008</v>
      </c>
      <c r="K13" s="111">
        <v>8.6199999999999992</v>
      </c>
    </row>
    <row r="14" spans="1:11" s="2" customFormat="1" ht="28.5" x14ac:dyDescent="0.2">
      <c r="A14" s="9">
        <f t="shared" si="0"/>
        <v>8</v>
      </c>
      <c r="B14" s="10">
        <v>24234</v>
      </c>
      <c r="C14" s="121" t="s">
        <v>64</v>
      </c>
      <c r="D14" s="67" t="s">
        <v>54</v>
      </c>
      <c r="E14" s="70">
        <v>234124776</v>
      </c>
      <c r="F14" s="23">
        <v>203499678</v>
      </c>
      <c r="G14" s="68">
        <v>112489824.48999999</v>
      </c>
      <c r="H14" s="110">
        <v>27.45</v>
      </c>
      <c r="I14" s="14">
        <v>1</v>
      </c>
      <c r="J14" s="14">
        <v>7.83</v>
      </c>
      <c r="K14" s="111">
        <v>6.15</v>
      </c>
    </row>
    <row r="15" spans="1:11" s="2" customFormat="1" ht="61.5" customHeight="1" x14ac:dyDescent="0.2">
      <c r="A15" s="9">
        <f t="shared" si="0"/>
        <v>9</v>
      </c>
      <c r="B15" s="10">
        <v>60132</v>
      </c>
      <c r="C15" s="121" t="s">
        <v>66</v>
      </c>
      <c r="D15" s="67" t="s">
        <v>54</v>
      </c>
      <c r="E15" s="70">
        <v>92216000</v>
      </c>
      <c r="F15" s="23">
        <v>89216000</v>
      </c>
      <c r="G15" s="68">
        <v>1817220.42</v>
      </c>
      <c r="H15" s="110">
        <v>3</v>
      </c>
      <c r="I15" s="14">
        <v>3</v>
      </c>
      <c r="J15" s="14">
        <v>2.91</v>
      </c>
      <c r="K15" s="111">
        <v>1.46</v>
      </c>
    </row>
    <row r="16" spans="1:11" s="2" customFormat="1" ht="17.25" customHeight="1" x14ac:dyDescent="0.2">
      <c r="A16" s="117" t="s">
        <v>263</v>
      </c>
      <c r="B16" s="89"/>
      <c r="C16" s="76"/>
      <c r="D16" s="90"/>
      <c r="E16" s="96"/>
      <c r="F16" s="89"/>
      <c r="G16" s="97"/>
      <c r="H16" s="96"/>
      <c r="I16" s="89"/>
      <c r="J16" s="89"/>
      <c r="K16" s="97"/>
    </row>
    <row r="17" spans="1:11" s="2" customFormat="1" ht="57" x14ac:dyDescent="0.2">
      <c r="A17" s="9">
        <v>10</v>
      </c>
      <c r="B17" s="8">
        <v>207590</v>
      </c>
      <c r="C17" s="120" t="s">
        <v>67</v>
      </c>
      <c r="D17" s="91" t="s">
        <v>54</v>
      </c>
      <c r="E17" s="70">
        <v>23281973</v>
      </c>
      <c r="F17" s="23">
        <v>42</v>
      </c>
      <c r="G17" s="98">
        <v>0</v>
      </c>
      <c r="H17" s="110">
        <v>35</v>
      </c>
      <c r="I17" s="14">
        <v>0</v>
      </c>
      <c r="J17" s="14">
        <v>0.01</v>
      </c>
      <c r="K17" s="111">
        <v>0</v>
      </c>
    </row>
    <row r="18" spans="1:11" s="2" customFormat="1" ht="28.5" x14ac:dyDescent="0.2">
      <c r="A18" s="9">
        <f t="shared" ref="A18:A58" si="1">A17+1</f>
        <v>11</v>
      </c>
      <c r="B18" s="10">
        <v>207593</v>
      </c>
      <c r="C18" s="120" t="s">
        <v>16</v>
      </c>
      <c r="D18" s="91" t="s">
        <v>54</v>
      </c>
      <c r="E18" s="70">
        <v>527289</v>
      </c>
      <c r="F18" s="23">
        <v>527289</v>
      </c>
      <c r="G18" s="98">
        <v>0</v>
      </c>
      <c r="H18" s="110">
        <v>13</v>
      </c>
      <c r="I18" s="14">
        <v>0.9</v>
      </c>
      <c r="J18" s="14">
        <v>0.16</v>
      </c>
      <c r="K18" s="111">
        <v>0</v>
      </c>
    </row>
    <row r="19" spans="1:11" s="2" customFormat="1" ht="42.75" x14ac:dyDescent="0.2">
      <c r="A19" s="9">
        <f t="shared" si="1"/>
        <v>12</v>
      </c>
      <c r="B19" s="10">
        <v>208415</v>
      </c>
      <c r="C19" s="120" t="s">
        <v>68</v>
      </c>
      <c r="D19" s="91" t="s">
        <v>54</v>
      </c>
      <c r="E19" s="70">
        <v>48600000</v>
      </c>
      <c r="F19" s="23">
        <v>40820328</v>
      </c>
      <c r="G19" s="98">
        <v>4596456.63</v>
      </c>
      <c r="H19" s="110">
        <v>19</v>
      </c>
      <c r="I19" s="14">
        <v>0</v>
      </c>
      <c r="J19" s="14">
        <v>12.76</v>
      </c>
      <c r="K19" s="111">
        <v>2.0499999999999998</v>
      </c>
    </row>
    <row r="20" spans="1:11" s="2" customFormat="1" ht="28.5" x14ac:dyDescent="0.2">
      <c r="A20" s="9">
        <f t="shared" si="1"/>
        <v>13</v>
      </c>
      <c r="B20" s="10">
        <v>208647</v>
      </c>
      <c r="C20" s="120" t="s">
        <v>18</v>
      </c>
      <c r="D20" s="91" t="s">
        <v>54</v>
      </c>
      <c r="E20" s="70">
        <v>322223</v>
      </c>
      <c r="F20" s="23">
        <v>322223</v>
      </c>
      <c r="G20" s="98">
        <v>0</v>
      </c>
      <c r="H20" s="110">
        <v>19</v>
      </c>
      <c r="I20" s="14">
        <v>1</v>
      </c>
      <c r="J20" s="14">
        <v>0.1</v>
      </c>
      <c r="K20" s="111">
        <v>0</v>
      </c>
    </row>
    <row r="21" spans="1:11" s="2" customFormat="1" ht="28.5" x14ac:dyDescent="0.2">
      <c r="A21" s="9">
        <f t="shared" si="1"/>
        <v>14</v>
      </c>
      <c r="B21" s="10">
        <v>208924</v>
      </c>
      <c r="C21" s="120" t="s">
        <v>17</v>
      </c>
      <c r="D21" s="91" t="s">
        <v>54</v>
      </c>
      <c r="E21" s="70">
        <v>488888</v>
      </c>
      <c r="F21" s="23">
        <v>488888</v>
      </c>
      <c r="G21" s="98">
        <v>0</v>
      </c>
      <c r="H21" s="110">
        <v>22</v>
      </c>
      <c r="I21" s="14">
        <v>2</v>
      </c>
      <c r="J21" s="14">
        <v>0.15</v>
      </c>
      <c r="K21" s="111">
        <v>0</v>
      </c>
    </row>
    <row r="22" spans="1:11" s="2" customFormat="1" ht="42.75" x14ac:dyDescent="0.2">
      <c r="A22" s="9">
        <f t="shared" si="1"/>
        <v>15</v>
      </c>
      <c r="B22" s="19">
        <v>209020</v>
      </c>
      <c r="C22" s="120" t="s">
        <v>69</v>
      </c>
      <c r="D22" s="91" t="s">
        <v>54</v>
      </c>
      <c r="E22" s="70">
        <v>1013563</v>
      </c>
      <c r="F22" s="23">
        <v>9946433</v>
      </c>
      <c r="G22" s="98">
        <v>8932865.9100000001</v>
      </c>
      <c r="H22" s="110">
        <v>24.91</v>
      </c>
      <c r="I22" s="14">
        <v>0</v>
      </c>
      <c r="J22" s="14">
        <v>3.33</v>
      </c>
      <c r="K22" s="111">
        <v>1.77</v>
      </c>
    </row>
    <row r="23" spans="1:11" s="2" customFormat="1" ht="28.5" x14ac:dyDescent="0.2">
      <c r="A23" s="9">
        <f t="shared" si="1"/>
        <v>16</v>
      </c>
      <c r="B23" s="10">
        <v>209024</v>
      </c>
      <c r="C23" s="120" t="s">
        <v>70</v>
      </c>
      <c r="D23" s="91" t="s">
        <v>54</v>
      </c>
      <c r="E23" s="70">
        <v>26000000</v>
      </c>
      <c r="F23" s="23">
        <v>155100</v>
      </c>
      <c r="G23" s="98">
        <v>155099.74</v>
      </c>
      <c r="H23" s="110">
        <v>17</v>
      </c>
      <c r="I23" s="14">
        <v>4</v>
      </c>
      <c r="J23" s="14">
        <v>0.05</v>
      </c>
      <c r="K23" s="111">
        <v>0</v>
      </c>
    </row>
    <row r="24" spans="1:11" s="2" customFormat="1" ht="42.75" x14ac:dyDescent="0.2">
      <c r="A24" s="9">
        <f t="shared" si="1"/>
        <v>17</v>
      </c>
      <c r="B24" s="10">
        <v>209043</v>
      </c>
      <c r="C24" s="120" t="s">
        <v>230</v>
      </c>
      <c r="D24" s="91" t="s">
        <v>54</v>
      </c>
      <c r="E24" s="70">
        <v>0</v>
      </c>
      <c r="F24" s="23">
        <v>16953404</v>
      </c>
      <c r="G24" s="98">
        <v>16953401.739999998</v>
      </c>
      <c r="H24" s="110">
        <v>21</v>
      </c>
      <c r="I24" s="14">
        <v>4.05</v>
      </c>
      <c r="J24" s="14">
        <v>3.67</v>
      </c>
      <c r="K24" s="111">
        <v>3.67</v>
      </c>
    </row>
    <row r="25" spans="1:11" s="2" customFormat="1" ht="42.75" x14ac:dyDescent="0.2">
      <c r="A25" s="9">
        <f t="shared" si="1"/>
        <v>18</v>
      </c>
      <c r="B25" s="8">
        <v>209047</v>
      </c>
      <c r="C25" s="120" t="s">
        <v>71</v>
      </c>
      <c r="D25" s="91" t="s">
        <v>54</v>
      </c>
      <c r="E25" s="100">
        <v>16813563</v>
      </c>
      <c r="F25" s="24">
        <v>21503492</v>
      </c>
      <c r="G25" s="98">
        <v>19666077.370000001</v>
      </c>
      <c r="H25" s="110">
        <v>14</v>
      </c>
      <c r="I25" s="14">
        <v>3</v>
      </c>
      <c r="J25" s="14">
        <v>7.64</v>
      </c>
      <c r="K25" s="111">
        <v>5.98</v>
      </c>
    </row>
    <row r="26" spans="1:11" s="2" customFormat="1" ht="42.75" x14ac:dyDescent="0.2">
      <c r="A26" s="9">
        <f t="shared" si="1"/>
        <v>19</v>
      </c>
      <c r="B26" s="8">
        <v>209051</v>
      </c>
      <c r="C26" s="120" t="s">
        <v>72</v>
      </c>
      <c r="D26" s="91" t="s">
        <v>54</v>
      </c>
      <c r="E26" s="70">
        <v>54304761</v>
      </c>
      <c r="F26" s="23">
        <v>39694316</v>
      </c>
      <c r="G26" s="98">
        <v>4952713.6399999997</v>
      </c>
      <c r="H26" s="110">
        <v>36</v>
      </c>
      <c r="I26" s="14">
        <v>0</v>
      </c>
      <c r="J26" s="14">
        <v>8.82</v>
      </c>
      <c r="K26" s="111">
        <v>0</v>
      </c>
    </row>
    <row r="27" spans="1:11" s="2" customFormat="1" ht="42.75" x14ac:dyDescent="0.2">
      <c r="A27" s="9">
        <f t="shared" si="1"/>
        <v>20</v>
      </c>
      <c r="B27" s="8">
        <v>209446</v>
      </c>
      <c r="C27" s="120" t="s">
        <v>73</v>
      </c>
      <c r="D27" s="91" t="s">
        <v>54</v>
      </c>
      <c r="E27" s="70">
        <v>37200000</v>
      </c>
      <c r="F27" s="23">
        <v>16120329</v>
      </c>
      <c r="G27" s="98">
        <v>0</v>
      </c>
      <c r="H27" s="110">
        <v>4.4000000000000004</v>
      </c>
      <c r="I27" s="14">
        <v>1</v>
      </c>
      <c r="J27" s="14">
        <v>1.41</v>
      </c>
      <c r="K27" s="111">
        <v>0</v>
      </c>
    </row>
    <row r="28" spans="1:11" s="2" customFormat="1" ht="42.75" x14ac:dyDescent="0.2">
      <c r="A28" s="9">
        <f t="shared" si="1"/>
        <v>21</v>
      </c>
      <c r="B28" s="19">
        <v>209677</v>
      </c>
      <c r="C28" s="120" t="s">
        <v>74</v>
      </c>
      <c r="D28" s="91" t="s">
        <v>54</v>
      </c>
      <c r="E28" s="70">
        <v>23191912</v>
      </c>
      <c r="F28" s="23">
        <v>60391188</v>
      </c>
      <c r="G28" s="98">
        <v>59853168.939999998</v>
      </c>
      <c r="H28" s="110">
        <v>19.899999999999999</v>
      </c>
      <c r="I28" s="14">
        <v>12</v>
      </c>
      <c r="J28" s="14">
        <v>18.72</v>
      </c>
      <c r="K28" s="111">
        <v>18.68</v>
      </c>
    </row>
    <row r="29" spans="1:11" s="2" customFormat="1" ht="57" x14ac:dyDescent="0.2">
      <c r="A29" s="9">
        <v>22</v>
      </c>
      <c r="B29" s="11">
        <v>209682</v>
      </c>
      <c r="C29" s="120" t="s">
        <v>75</v>
      </c>
      <c r="D29" s="91" t="s">
        <v>54</v>
      </c>
      <c r="E29" s="70">
        <v>50319389</v>
      </c>
      <c r="F29" s="23">
        <v>50319389</v>
      </c>
      <c r="G29" s="98">
        <v>0</v>
      </c>
      <c r="H29" s="110">
        <v>35</v>
      </c>
      <c r="I29" s="14">
        <v>0</v>
      </c>
      <c r="J29" s="14">
        <v>15.48</v>
      </c>
      <c r="K29" s="111">
        <v>0</v>
      </c>
    </row>
    <row r="30" spans="1:11" s="2" customFormat="1" ht="57" x14ac:dyDescent="0.2">
      <c r="A30" s="9">
        <f t="shared" si="1"/>
        <v>23</v>
      </c>
      <c r="B30" s="11">
        <v>209708</v>
      </c>
      <c r="C30" s="120" t="s">
        <v>76</v>
      </c>
      <c r="D30" s="91" t="s">
        <v>54</v>
      </c>
      <c r="E30" s="70">
        <v>11598537</v>
      </c>
      <c r="F30" s="23">
        <v>134184</v>
      </c>
      <c r="G30" s="98">
        <v>0</v>
      </c>
      <c r="H30" s="110">
        <v>32</v>
      </c>
      <c r="I30" s="14">
        <v>0</v>
      </c>
      <c r="J30" s="14">
        <v>0.04</v>
      </c>
      <c r="K30" s="111">
        <v>0</v>
      </c>
    </row>
    <row r="31" spans="1:11" s="2" customFormat="1" ht="42.75" x14ac:dyDescent="0.2">
      <c r="A31" s="9">
        <f t="shared" si="1"/>
        <v>24</v>
      </c>
      <c r="B31" s="11">
        <v>209837</v>
      </c>
      <c r="C31" s="120" t="s">
        <v>77</v>
      </c>
      <c r="D31" s="91" t="s">
        <v>54</v>
      </c>
      <c r="E31" s="70">
        <v>500000</v>
      </c>
      <c r="F31" s="23">
        <v>11160460</v>
      </c>
      <c r="G31" s="98">
        <v>10484126.5</v>
      </c>
      <c r="H31" s="110">
        <v>23</v>
      </c>
      <c r="I31" s="14">
        <v>3</v>
      </c>
      <c r="J31" s="14">
        <v>3.35</v>
      </c>
      <c r="K31" s="111">
        <v>3.21</v>
      </c>
    </row>
    <row r="32" spans="1:11" s="2" customFormat="1" ht="42.75" x14ac:dyDescent="0.2">
      <c r="A32" s="9">
        <f t="shared" si="1"/>
        <v>25</v>
      </c>
      <c r="B32" s="10">
        <v>210559</v>
      </c>
      <c r="C32" s="120" t="s">
        <v>78</v>
      </c>
      <c r="D32" s="91" t="s">
        <v>65</v>
      </c>
      <c r="E32" s="70">
        <v>500000</v>
      </c>
      <c r="F32" s="23">
        <v>630032</v>
      </c>
      <c r="G32" s="98">
        <v>130032</v>
      </c>
      <c r="H32" s="110">
        <v>4.5</v>
      </c>
      <c r="I32" s="14">
        <v>0.05</v>
      </c>
      <c r="J32" s="14">
        <v>7.0000000000000007E-2</v>
      </c>
      <c r="K32" s="111">
        <v>0</v>
      </c>
    </row>
    <row r="33" spans="1:11" s="2" customFormat="1" ht="57" x14ac:dyDescent="0.2">
      <c r="A33" s="9">
        <f t="shared" si="1"/>
        <v>26</v>
      </c>
      <c r="B33" s="10">
        <v>210685</v>
      </c>
      <c r="C33" s="120" t="s">
        <v>79</v>
      </c>
      <c r="D33" s="91" t="s">
        <v>54</v>
      </c>
      <c r="E33" s="70">
        <v>11000000</v>
      </c>
      <c r="F33" s="23">
        <v>11000000</v>
      </c>
      <c r="G33" s="98">
        <v>0</v>
      </c>
      <c r="H33" s="110">
        <v>34</v>
      </c>
      <c r="I33" s="14">
        <v>0</v>
      </c>
      <c r="J33" s="14">
        <v>3.38</v>
      </c>
      <c r="K33" s="111">
        <v>0</v>
      </c>
    </row>
    <row r="34" spans="1:11" s="2" customFormat="1" ht="42.75" x14ac:dyDescent="0.2">
      <c r="A34" s="9">
        <f t="shared" si="1"/>
        <v>27</v>
      </c>
      <c r="B34" s="8">
        <v>210687</v>
      </c>
      <c r="C34" s="120" t="s">
        <v>25</v>
      </c>
      <c r="D34" s="91" t="s">
        <v>54</v>
      </c>
      <c r="E34" s="70">
        <v>21142858</v>
      </c>
      <c r="F34" s="23">
        <v>21142858</v>
      </c>
      <c r="G34" s="98">
        <v>0</v>
      </c>
      <c r="H34" s="110">
        <v>20</v>
      </c>
      <c r="I34" s="14">
        <v>0</v>
      </c>
      <c r="J34" s="14">
        <v>6.13</v>
      </c>
      <c r="K34" s="111">
        <v>0</v>
      </c>
    </row>
    <row r="35" spans="1:11" s="2" customFormat="1" ht="42.75" x14ac:dyDescent="0.2">
      <c r="A35" s="9">
        <f t="shared" si="1"/>
        <v>28</v>
      </c>
      <c r="B35" s="10">
        <v>210688</v>
      </c>
      <c r="C35" s="120" t="s">
        <v>80</v>
      </c>
      <c r="D35" s="91" t="s">
        <v>54</v>
      </c>
      <c r="E35" s="70">
        <v>97000000</v>
      </c>
      <c r="F35" s="23">
        <v>31000000</v>
      </c>
      <c r="G35" s="98">
        <v>0</v>
      </c>
      <c r="H35" s="110">
        <v>39</v>
      </c>
      <c r="I35" s="14">
        <v>1</v>
      </c>
      <c r="J35" s="14">
        <v>8.99</v>
      </c>
      <c r="K35" s="111">
        <v>0</v>
      </c>
    </row>
    <row r="36" spans="1:11" s="1" customFormat="1" ht="42.75" x14ac:dyDescent="0.2">
      <c r="A36" s="9">
        <f t="shared" si="1"/>
        <v>29</v>
      </c>
      <c r="B36" s="8">
        <v>227167</v>
      </c>
      <c r="C36" s="120" t="s">
        <v>81</v>
      </c>
      <c r="D36" s="91" t="s">
        <v>54</v>
      </c>
      <c r="E36" s="99">
        <v>9000000</v>
      </c>
      <c r="F36" s="20">
        <v>9000000</v>
      </c>
      <c r="G36" s="98">
        <v>0</v>
      </c>
      <c r="H36" s="110">
        <v>11</v>
      </c>
      <c r="I36" s="14">
        <v>2</v>
      </c>
      <c r="J36" s="14">
        <v>2.81</v>
      </c>
      <c r="K36" s="111">
        <v>0</v>
      </c>
    </row>
    <row r="37" spans="1:11" s="2" customFormat="1" ht="57" x14ac:dyDescent="0.2">
      <c r="A37" s="9">
        <f t="shared" si="1"/>
        <v>30</v>
      </c>
      <c r="B37" s="11">
        <v>227168</v>
      </c>
      <c r="C37" s="120" t="s">
        <v>82</v>
      </c>
      <c r="D37" s="91" t="s">
        <v>54</v>
      </c>
      <c r="E37" s="70">
        <v>9000000</v>
      </c>
      <c r="F37" s="23">
        <v>9000000</v>
      </c>
      <c r="G37" s="98">
        <v>0</v>
      </c>
      <c r="H37" s="110">
        <v>16.5</v>
      </c>
      <c r="I37" s="14">
        <v>3</v>
      </c>
      <c r="J37" s="14">
        <v>3.16</v>
      </c>
      <c r="K37" s="111">
        <v>0</v>
      </c>
    </row>
    <row r="38" spans="1:11" s="2" customFormat="1" ht="28.5" x14ac:dyDescent="0.2">
      <c r="A38" s="9">
        <f t="shared" si="1"/>
        <v>31</v>
      </c>
      <c r="B38" s="8">
        <v>227171</v>
      </c>
      <c r="C38" s="120" t="s">
        <v>83</v>
      </c>
      <c r="D38" s="91" t="s">
        <v>54</v>
      </c>
      <c r="E38" s="70">
        <v>9000000</v>
      </c>
      <c r="F38" s="23">
        <v>9000000</v>
      </c>
      <c r="G38" s="98">
        <v>0</v>
      </c>
      <c r="H38" s="110">
        <v>4</v>
      </c>
      <c r="I38" s="14">
        <v>3</v>
      </c>
      <c r="J38" s="14">
        <v>2.71</v>
      </c>
      <c r="K38" s="111">
        <v>0</v>
      </c>
    </row>
    <row r="39" spans="1:11" s="2" customFormat="1" ht="28.5" x14ac:dyDescent="0.2">
      <c r="A39" s="9">
        <f t="shared" si="1"/>
        <v>32</v>
      </c>
      <c r="B39" s="8">
        <v>227173</v>
      </c>
      <c r="C39" s="120" t="s">
        <v>84</v>
      </c>
      <c r="D39" s="91" t="s">
        <v>54</v>
      </c>
      <c r="E39" s="70">
        <v>9000000</v>
      </c>
      <c r="F39" s="23">
        <v>9000000</v>
      </c>
      <c r="G39" s="98">
        <v>0</v>
      </c>
      <c r="H39" s="110">
        <v>43</v>
      </c>
      <c r="I39" s="14">
        <v>2.5</v>
      </c>
      <c r="J39" s="14">
        <v>2.86</v>
      </c>
      <c r="K39" s="111">
        <v>0</v>
      </c>
    </row>
    <row r="40" spans="1:11" s="2" customFormat="1" ht="42.75" x14ac:dyDescent="0.2">
      <c r="A40" s="9">
        <f t="shared" si="1"/>
        <v>33</v>
      </c>
      <c r="B40" s="69">
        <v>227758</v>
      </c>
      <c r="C40" s="121" t="s">
        <v>295</v>
      </c>
      <c r="D40" s="91" t="s">
        <v>54</v>
      </c>
      <c r="E40" s="70">
        <v>0</v>
      </c>
      <c r="F40" s="23">
        <v>16310985</v>
      </c>
      <c r="G40" s="68">
        <v>16310984.779999999</v>
      </c>
      <c r="H40" s="110">
        <v>27</v>
      </c>
      <c r="I40" s="14">
        <v>0.14000000000000001</v>
      </c>
      <c r="J40" s="14">
        <v>6.14</v>
      </c>
      <c r="K40" s="111">
        <v>0</v>
      </c>
    </row>
    <row r="41" spans="1:11" s="2" customFormat="1" ht="42.75" x14ac:dyDescent="0.2">
      <c r="A41" s="9">
        <f t="shared" si="1"/>
        <v>34</v>
      </c>
      <c r="B41" s="69">
        <v>228160</v>
      </c>
      <c r="C41" s="121" t="s">
        <v>294</v>
      </c>
      <c r="D41" s="91" t="s">
        <v>54</v>
      </c>
      <c r="E41" s="70">
        <v>0</v>
      </c>
      <c r="F41" s="23">
        <v>10013358</v>
      </c>
      <c r="G41" s="68">
        <v>9733357.1500000004</v>
      </c>
      <c r="H41" s="110">
        <v>15</v>
      </c>
      <c r="I41" s="14">
        <v>3.08</v>
      </c>
      <c r="J41" s="14">
        <v>3.3</v>
      </c>
      <c r="K41" s="111">
        <v>0</v>
      </c>
    </row>
    <row r="42" spans="1:11" s="2" customFormat="1" ht="42.75" x14ac:dyDescent="0.2">
      <c r="A42" s="9">
        <f t="shared" si="1"/>
        <v>35</v>
      </c>
      <c r="B42" s="69">
        <v>228195</v>
      </c>
      <c r="C42" s="121" t="s">
        <v>293</v>
      </c>
      <c r="D42" s="67" t="s">
        <v>54</v>
      </c>
      <c r="E42" s="70">
        <v>0</v>
      </c>
      <c r="F42" s="23">
        <v>9620011</v>
      </c>
      <c r="G42" s="68">
        <v>5482727.1500000004</v>
      </c>
      <c r="H42" s="110">
        <v>11</v>
      </c>
      <c r="I42" s="14">
        <v>2.7</v>
      </c>
      <c r="J42" s="14">
        <v>3.49</v>
      </c>
      <c r="K42" s="111">
        <v>0</v>
      </c>
    </row>
    <row r="43" spans="1:11" s="2" customFormat="1" ht="57" x14ac:dyDescent="0.2">
      <c r="A43" s="9">
        <f t="shared" si="1"/>
        <v>36</v>
      </c>
      <c r="B43" s="69">
        <v>228197</v>
      </c>
      <c r="C43" s="121" t="s">
        <v>292</v>
      </c>
      <c r="D43" s="67" t="s">
        <v>54</v>
      </c>
      <c r="E43" s="70">
        <v>0</v>
      </c>
      <c r="F43" s="23">
        <v>432547</v>
      </c>
      <c r="G43" s="68">
        <v>432546.74</v>
      </c>
      <c r="H43" s="110">
        <v>5.3</v>
      </c>
      <c r="I43" s="14">
        <v>2.0299999999999998</v>
      </c>
      <c r="J43" s="14">
        <v>0.06</v>
      </c>
      <c r="K43" s="111">
        <v>0.06</v>
      </c>
    </row>
    <row r="44" spans="1:11" s="2" customFormat="1" ht="57" x14ac:dyDescent="0.2">
      <c r="A44" s="9">
        <f t="shared" si="1"/>
        <v>37</v>
      </c>
      <c r="B44" s="69">
        <v>228198</v>
      </c>
      <c r="C44" s="121" t="s">
        <v>291</v>
      </c>
      <c r="D44" s="67" t="s">
        <v>54</v>
      </c>
      <c r="E44" s="70">
        <v>0</v>
      </c>
      <c r="F44" s="23">
        <v>18381179</v>
      </c>
      <c r="G44" s="68">
        <v>18381179</v>
      </c>
      <c r="H44" s="110">
        <v>29</v>
      </c>
      <c r="I44" s="14">
        <v>0.14000000000000001</v>
      </c>
      <c r="J44" s="14">
        <v>6.45</v>
      </c>
      <c r="K44" s="111">
        <v>6.45</v>
      </c>
    </row>
    <row r="45" spans="1:11" s="2" customFormat="1" ht="42.75" x14ac:dyDescent="0.2">
      <c r="A45" s="9">
        <f t="shared" si="1"/>
        <v>38</v>
      </c>
      <c r="B45" s="69">
        <v>228201</v>
      </c>
      <c r="C45" s="121" t="s">
        <v>249</v>
      </c>
      <c r="D45" s="67" t="s">
        <v>54</v>
      </c>
      <c r="E45" s="70">
        <v>0</v>
      </c>
      <c r="F45" s="23">
        <v>300000</v>
      </c>
      <c r="G45" s="68">
        <v>299997.5</v>
      </c>
      <c r="H45" s="110">
        <v>15.7</v>
      </c>
      <c r="I45" s="14">
        <v>0.54</v>
      </c>
      <c r="J45" s="14">
        <v>0.09</v>
      </c>
      <c r="K45" s="111">
        <v>0</v>
      </c>
    </row>
    <row r="46" spans="1:11" s="2" customFormat="1" ht="57" x14ac:dyDescent="0.2">
      <c r="A46" s="9">
        <f t="shared" si="1"/>
        <v>39</v>
      </c>
      <c r="B46" s="69">
        <v>228203</v>
      </c>
      <c r="C46" s="121" t="s">
        <v>259</v>
      </c>
      <c r="D46" s="67" t="s">
        <v>54</v>
      </c>
      <c r="E46" s="70">
        <v>0</v>
      </c>
      <c r="F46" s="23">
        <v>4995640</v>
      </c>
      <c r="G46" s="68">
        <v>4995639.78</v>
      </c>
      <c r="H46" s="110">
        <v>32.880000000000003</v>
      </c>
      <c r="I46" s="14">
        <v>0</v>
      </c>
      <c r="J46" s="14">
        <v>1.68</v>
      </c>
      <c r="K46" s="111">
        <v>0</v>
      </c>
    </row>
    <row r="47" spans="1:11" s="2" customFormat="1" ht="42.75" x14ac:dyDescent="0.2">
      <c r="A47" s="9">
        <f t="shared" si="1"/>
        <v>40</v>
      </c>
      <c r="B47" s="69">
        <v>228252</v>
      </c>
      <c r="C47" s="121" t="s">
        <v>290</v>
      </c>
      <c r="D47" s="67" t="s">
        <v>54</v>
      </c>
      <c r="E47" s="70">
        <v>0</v>
      </c>
      <c r="F47" s="23">
        <v>3557719</v>
      </c>
      <c r="G47" s="68">
        <v>3557718.43</v>
      </c>
      <c r="H47" s="110">
        <v>20</v>
      </c>
      <c r="I47" s="14">
        <v>4.05</v>
      </c>
      <c r="J47" s="14">
        <v>1.0900000000000001</v>
      </c>
      <c r="K47" s="111">
        <v>0</v>
      </c>
    </row>
    <row r="48" spans="1:11" s="2" customFormat="1" ht="57" x14ac:dyDescent="0.2">
      <c r="A48" s="9">
        <f t="shared" si="1"/>
        <v>41</v>
      </c>
      <c r="B48" s="69">
        <v>228343</v>
      </c>
      <c r="C48" s="121" t="s">
        <v>250</v>
      </c>
      <c r="D48" s="67" t="s">
        <v>54</v>
      </c>
      <c r="E48" s="70">
        <v>0</v>
      </c>
      <c r="F48" s="23">
        <v>458906</v>
      </c>
      <c r="G48" s="68">
        <v>458905.01</v>
      </c>
      <c r="H48" s="110">
        <v>21</v>
      </c>
      <c r="I48" s="14">
        <v>2.7</v>
      </c>
      <c r="J48" s="14">
        <v>0.14000000000000001</v>
      </c>
      <c r="K48" s="111">
        <v>0</v>
      </c>
    </row>
    <row r="49" spans="1:11" s="2" customFormat="1" ht="42.75" x14ac:dyDescent="0.2">
      <c r="A49" s="9">
        <f t="shared" si="1"/>
        <v>42</v>
      </c>
      <c r="B49" s="69">
        <v>229052</v>
      </c>
      <c r="C49" s="121" t="s">
        <v>289</v>
      </c>
      <c r="D49" s="67" t="s">
        <v>54</v>
      </c>
      <c r="E49" s="70">
        <v>0</v>
      </c>
      <c r="F49" s="23">
        <v>11676346</v>
      </c>
      <c r="G49" s="68">
        <v>11676346</v>
      </c>
      <c r="H49" s="110">
        <v>13.5</v>
      </c>
      <c r="I49" s="14">
        <v>1.35</v>
      </c>
      <c r="J49" s="14">
        <v>1.83</v>
      </c>
      <c r="K49" s="111">
        <v>0</v>
      </c>
    </row>
    <row r="50" spans="1:11" s="2" customFormat="1" ht="57" x14ac:dyDescent="0.2">
      <c r="A50" s="9">
        <f t="shared" si="1"/>
        <v>43</v>
      </c>
      <c r="B50" s="69">
        <v>240204</v>
      </c>
      <c r="C50" s="121" t="s">
        <v>269</v>
      </c>
      <c r="D50" s="67" t="s">
        <v>54</v>
      </c>
      <c r="E50" s="70">
        <v>0</v>
      </c>
      <c r="F50" s="23">
        <v>586104</v>
      </c>
      <c r="G50" s="68">
        <v>35617.83</v>
      </c>
      <c r="H50" s="110">
        <v>27.35</v>
      </c>
      <c r="I50" s="14">
        <v>0</v>
      </c>
      <c r="J50" s="14">
        <v>0.18</v>
      </c>
      <c r="K50" s="111">
        <v>0</v>
      </c>
    </row>
    <row r="51" spans="1:11" s="2" customFormat="1" ht="57" x14ac:dyDescent="0.2">
      <c r="A51" s="9">
        <f t="shared" si="1"/>
        <v>44</v>
      </c>
      <c r="B51" s="69">
        <v>240205</v>
      </c>
      <c r="C51" s="121" t="s">
        <v>270</v>
      </c>
      <c r="D51" s="67" t="s">
        <v>54</v>
      </c>
      <c r="E51" s="70">
        <v>0</v>
      </c>
      <c r="F51" s="23">
        <v>219039</v>
      </c>
      <c r="G51" s="68">
        <v>0</v>
      </c>
      <c r="H51" s="110">
        <v>20.149999999999999</v>
      </c>
      <c r="I51" s="14">
        <v>0</v>
      </c>
      <c r="J51" s="14">
        <v>0.06</v>
      </c>
      <c r="K51" s="111">
        <v>0</v>
      </c>
    </row>
    <row r="52" spans="1:11" s="2" customFormat="1" ht="42.75" x14ac:dyDescent="0.2">
      <c r="A52" s="9">
        <f t="shared" si="1"/>
        <v>45</v>
      </c>
      <c r="B52" s="69">
        <v>245049</v>
      </c>
      <c r="C52" s="121" t="s">
        <v>218</v>
      </c>
      <c r="D52" s="67" t="s">
        <v>54</v>
      </c>
      <c r="E52" s="70">
        <v>0</v>
      </c>
      <c r="F52" s="23">
        <v>39981373</v>
      </c>
      <c r="G52" s="68">
        <v>38212437.350000001</v>
      </c>
      <c r="H52" s="110">
        <v>13.65</v>
      </c>
      <c r="I52" s="14">
        <v>12.16</v>
      </c>
      <c r="J52" s="14">
        <v>7.36</v>
      </c>
      <c r="K52" s="111">
        <v>7.36</v>
      </c>
    </row>
    <row r="53" spans="1:11" s="2" customFormat="1" ht="42.75" x14ac:dyDescent="0.2">
      <c r="A53" s="9">
        <f t="shared" si="1"/>
        <v>46</v>
      </c>
      <c r="B53" s="69">
        <v>245545</v>
      </c>
      <c r="C53" s="121" t="s">
        <v>231</v>
      </c>
      <c r="D53" s="67" t="s">
        <v>54</v>
      </c>
      <c r="E53" s="70">
        <v>0</v>
      </c>
      <c r="F53" s="23">
        <v>34053399</v>
      </c>
      <c r="G53" s="68">
        <v>33953397.369999997</v>
      </c>
      <c r="H53" s="110">
        <v>27.4</v>
      </c>
      <c r="I53" s="14">
        <v>6.76</v>
      </c>
      <c r="J53" s="14">
        <v>9.81</v>
      </c>
      <c r="K53" s="111">
        <v>9.81</v>
      </c>
    </row>
    <row r="54" spans="1:11" s="2" customFormat="1" ht="42.75" x14ac:dyDescent="0.2">
      <c r="A54" s="9">
        <f t="shared" si="1"/>
        <v>47</v>
      </c>
      <c r="B54" s="69">
        <v>245546</v>
      </c>
      <c r="C54" s="121" t="s">
        <v>288</v>
      </c>
      <c r="D54" s="67" t="s">
        <v>54</v>
      </c>
      <c r="E54" s="70">
        <v>0</v>
      </c>
      <c r="F54" s="23">
        <v>40562801</v>
      </c>
      <c r="G54" s="68">
        <v>40562798.810000002</v>
      </c>
      <c r="H54" s="110">
        <v>23</v>
      </c>
      <c r="I54" s="14">
        <v>1.22</v>
      </c>
      <c r="J54" s="14">
        <v>13.39</v>
      </c>
      <c r="K54" s="111">
        <v>13.39</v>
      </c>
    </row>
    <row r="55" spans="1:11" s="2" customFormat="1" ht="57" x14ac:dyDescent="0.2">
      <c r="A55" s="9">
        <f t="shared" si="1"/>
        <v>48</v>
      </c>
      <c r="B55" s="69">
        <v>245550</v>
      </c>
      <c r="C55" s="121" t="s">
        <v>287</v>
      </c>
      <c r="D55" s="67" t="s">
        <v>54</v>
      </c>
      <c r="E55" s="70">
        <v>0</v>
      </c>
      <c r="F55" s="23">
        <v>11198454</v>
      </c>
      <c r="G55" s="68">
        <v>11098453.970000001</v>
      </c>
      <c r="H55" s="110">
        <v>19.149999999999999</v>
      </c>
      <c r="I55" s="14">
        <v>1.62</v>
      </c>
      <c r="J55" s="14">
        <v>2.75</v>
      </c>
      <c r="K55" s="111">
        <v>2.75</v>
      </c>
    </row>
    <row r="56" spans="1:11" s="2" customFormat="1" ht="42.75" x14ac:dyDescent="0.2">
      <c r="A56" s="9">
        <f t="shared" si="1"/>
        <v>49</v>
      </c>
      <c r="B56" s="69">
        <v>245554</v>
      </c>
      <c r="C56" s="121" t="s">
        <v>219</v>
      </c>
      <c r="D56" s="67" t="s">
        <v>54</v>
      </c>
      <c r="E56" s="70">
        <v>0</v>
      </c>
      <c r="F56" s="23">
        <v>19579497</v>
      </c>
      <c r="G56" s="68">
        <v>19256887.309999999</v>
      </c>
      <c r="H56" s="110">
        <v>18.03</v>
      </c>
      <c r="I56" s="14">
        <v>2.2999999999999998</v>
      </c>
      <c r="J56" s="14">
        <v>5.09</v>
      </c>
      <c r="K56" s="111">
        <v>5.0999999999999996</v>
      </c>
    </row>
    <row r="57" spans="1:11" s="2" customFormat="1" ht="57" x14ac:dyDescent="0.2">
      <c r="A57" s="9">
        <f t="shared" si="1"/>
        <v>50</v>
      </c>
      <c r="B57" s="69">
        <v>245555</v>
      </c>
      <c r="C57" s="121" t="s">
        <v>220</v>
      </c>
      <c r="D57" s="67" t="s">
        <v>54</v>
      </c>
      <c r="E57" s="70">
        <v>0</v>
      </c>
      <c r="F57" s="23">
        <v>12677254</v>
      </c>
      <c r="G57" s="68">
        <v>12677254</v>
      </c>
      <c r="H57" s="110">
        <v>10.6</v>
      </c>
      <c r="I57" s="14">
        <v>1.35</v>
      </c>
      <c r="J57" s="14">
        <v>3.15</v>
      </c>
      <c r="K57" s="111">
        <v>3.15</v>
      </c>
    </row>
    <row r="58" spans="1:11" s="2" customFormat="1" ht="57" x14ac:dyDescent="0.2">
      <c r="A58" s="9">
        <f t="shared" si="1"/>
        <v>51</v>
      </c>
      <c r="B58" s="69">
        <v>257654</v>
      </c>
      <c r="C58" s="121" t="s">
        <v>262</v>
      </c>
      <c r="D58" s="67" t="s">
        <v>54</v>
      </c>
      <c r="E58" s="70">
        <v>0</v>
      </c>
      <c r="F58" s="23">
        <v>55713926</v>
      </c>
      <c r="G58" s="68">
        <v>55713922.609999999</v>
      </c>
      <c r="H58" s="110">
        <v>12.31</v>
      </c>
      <c r="I58" s="14">
        <v>3.38</v>
      </c>
      <c r="J58" s="14">
        <v>8.17</v>
      </c>
      <c r="K58" s="111">
        <v>7.84</v>
      </c>
    </row>
    <row r="59" spans="1:11" s="2" customFormat="1" ht="15" customHeight="1" x14ac:dyDescent="0.2">
      <c r="A59" s="117" t="s">
        <v>85</v>
      </c>
      <c r="B59" s="89"/>
      <c r="C59" s="76"/>
      <c r="D59" s="90"/>
      <c r="E59" s="96"/>
      <c r="F59" s="89"/>
      <c r="G59" s="97"/>
      <c r="H59" s="96"/>
      <c r="I59" s="89"/>
      <c r="J59" s="89"/>
      <c r="K59" s="97"/>
    </row>
    <row r="60" spans="1:11" s="2" customFormat="1" ht="42.75" x14ac:dyDescent="0.2">
      <c r="A60" s="66">
        <f>A58+1</f>
        <v>52</v>
      </c>
      <c r="B60" s="8">
        <v>116535</v>
      </c>
      <c r="C60" s="120" t="s">
        <v>86</v>
      </c>
      <c r="D60" s="91" t="s">
        <v>56</v>
      </c>
      <c r="E60" s="70">
        <v>70000000</v>
      </c>
      <c r="F60" s="23">
        <v>91832900</v>
      </c>
      <c r="G60" s="98">
        <v>61832898.939999998</v>
      </c>
      <c r="H60" s="110">
        <v>25</v>
      </c>
      <c r="I60" s="14">
        <v>5</v>
      </c>
      <c r="J60" s="14">
        <v>10.73</v>
      </c>
      <c r="K60" s="111">
        <v>8.1300000000000008</v>
      </c>
    </row>
    <row r="61" spans="1:11" s="2" customFormat="1" ht="42.75" x14ac:dyDescent="0.2">
      <c r="A61" s="9">
        <f t="shared" ref="A61:A67" si="2">A60+1</f>
        <v>53</v>
      </c>
      <c r="B61" s="8">
        <v>15149</v>
      </c>
      <c r="C61" s="120" t="s">
        <v>87</v>
      </c>
      <c r="D61" s="91" t="s">
        <v>54</v>
      </c>
      <c r="E61" s="70">
        <v>133231886</v>
      </c>
      <c r="F61" s="23">
        <v>31201199</v>
      </c>
      <c r="G61" s="98">
        <v>12935540.539999999</v>
      </c>
      <c r="H61" s="110">
        <v>15</v>
      </c>
      <c r="I61" s="14">
        <v>1</v>
      </c>
      <c r="J61" s="14">
        <v>0.42</v>
      </c>
      <c r="K61" s="111">
        <v>0.22</v>
      </c>
    </row>
    <row r="62" spans="1:11" s="2" customFormat="1" ht="73.5" customHeight="1" x14ac:dyDescent="0.2">
      <c r="A62" s="9">
        <v>54</v>
      </c>
      <c r="B62" s="8">
        <v>190125</v>
      </c>
      <c r="C62" s="120" t="s">
        <v>27</v>
      </c>
      <c r="D62" s="91" t="s">
        <v>54</v>
      </c>
      <c r="E62" s="70">
        <v>5500000</v>
      </c>
      <c r="F62" s="23">
        <v>5500000</v>
      </c>
      <c r="G62" s="98">
        <v>0</v>
      </c>
      <c r="H62" s="110">
        <v>12</v>
      </c>
      <c r="I62" s="14">
        <v>6</v>
      </c>
      <c r="J62" s="14">
        <v>1.1499999999999999</v>
      </c>
      <c r="K62" s="111">
        <v>0</v>
      </c>
    </row>
    <row r="63" spans="1:11" s="2" customFormat="1" ht="47.25" customHeight="1" x14ac:dyDescent="0.2">
      <c r="A63" s="9">
        <v>55</v>
      </c>
      <c r="B63" s="10">
        <v>211604</v>
      </c>
      <c r="C63" s="120" t="s">
        <v>88</v>
      </c>
      <c r="D63" s="91" t="s">
        <v>54</v>
      </c>
      <c r="E63" s="70">
        <v>24000000</v>
      </c>
      <c r="F63" s="23">
        <v>19213564</v>
      </c>
      <c r="G63" s="98">
        <v>7793856.9100000001</v>
      </c>
      <c r="H63" s="110">
        <v>12</v>
      </c>
      <c r="I63" s="14">
        <v>6</v>
      </c>
      <c r="J63" s="14">
        <v>3.08</v>
      </c>
      <c r="K63" s="111">
        <v>1.96</v>
      </c>
    </row>
    <row r="64" spans="1:11" s="2" customFormat="1" ht="42.75" x14ac:dyDescent="0.2">
      <c r="A64" s="9">
        <f t="shared" si="2"/>
        <v>56</v>
      </c>
      <c r="B64" s="10">
        <v>228167</v>
      </c>
      <c r="C64" s="121" t="s">
        <v>286</v>
      </c>
      <c r="D64" s="91" t="s">
        <v>54</v>
      </c>
      <c r="E64" s="70">
        <v>0</v>
      </c>
      <c r="F64" s="23">
        <v>72981152</v>
      </c>
      <c r="G64" s="68">
        <v>72981150.310000002</v>
      </c>
      <c r="H64" s="110">
        <v>1</v>
      </c>
      <c r="I64" s="14">
        <v>20.27</v>
      </c>
      <c r="J64" s="14">
        <v>10.4</v>
      </c>
      <c r="K64" s="111">
        <v>10.41</v>
      </c>
    </row>
    <row r="65" spans="1:11" s="2" customFormat="1" ht="28.5" x14ac:dyDescent="0.2">
      <c r="A65" s="9">
        <f t="shared" si="2"/>
        <v>57</v>
      </c>
      <c r="B65" s="10">
        <v>2453</v>
      </c>
      <c r="C65" s="121" t="s">
        <v>260</v>
      </c>
      <c r="D65" s="91" t="s">
        <v>54</v>
      </c>
      <c r="E65" s="70">
        <v>0</v>
      </c>
      <c r="F65" s="23">
        <v>1003168</v>
      </c>
      <c r="G65" s="68">
        <v>0</v>
      </c>
      <c r="H65" s="110">
        <v>22</v>
      </c>
      <c r="I65" s="14">
        <v>0</v>
      </c>
      <c r="J65" s="14">
        <v>0.45</v>
      </c>
      <c r="K65" s="111">
        <v>0</v>
      </c>
    </row>
    <row r="66" spans="1:11" s="2" customFormat="1" ht="57" x14ac:dyDescent="0.2">
      <c r="A66" s="9">
        <f t="shared" si="2"/>
        <v>58</v>
      </c>
      <c r="B66" s="10">
        <v>262253</v>
      </c>
      <c r="C66" s="121" t="s">
        <v>285</v>
      </c>
      <c r="D66" s="91" t="s">
        <v>54</v>
      </c>
      <c r="E66" s="70">
        <v>0</v>
      </c>
      <c r="F66" s="23">
        <v>19996157</v>
      </c>
      <c r="G66" s="68">
        <v>19996156.890000001</v>
      </c>
      <c r="H66" s="110">
        <v>7.7</v>
      </c>
      <c r="I66" s="14">
        <v>3.29</v>
      </c>
      <c r="J66" s="14">
        <v>3.36</v>
      </c>
      <c r="K66" s="111">
        <v>2.73</v>
      </c>
    </row>
    <row r="67" spans="1:11" s="2" customFormat="1" ht="42.75" x14ac:dyDescent="0.2">
      <c r="A67" s="9">
        <f t="shared" si="2"/>
        <v>59</v>
      </c>
      <c r="B67" s="8">
        <v>34968</v>
      </c>
      <c r="C67" s="120" t="s">
        <v>89</v>
      </c>
      <c r="D67" s="91" t="s">
        <v>54</v>
      </c>
      <c r="E67" s="70">
        <v>147845465</v>
      </c>
      <c r="F67" s="23">
        <v>39996479</v>
      </c>
      <c r="G67" s="98">
        <v>31211899.32</v>
      </c>
      <c r="H67" s="110">
        <v>10</v>
      </c>
      <c r="I67" s="14">
        <v>4</v>
      </c>
      <c r="J67" s="14">
        <v>1.26</v>
      </c>
      <c r="K67" s="111">
        <v>0</v>
      </c>
    </row>
    <row r="68" spans="1:11" s="1" customFormat="1" ht="57" x14ac:dyDescent="0.2">
      <c r="A68" s="9">
        <v>60</v>
      </c>
      <c r="B68" s="8">
        <v>66159</v>
      </c>
      <c r="C68" s="120" t="s">
        <v>15</v>
      </c>
      <c r="D68" s="91" t="s">
        <v>54</v>
      </c>
      <c r="E68" s="70">
        <v>334656337</v>
      </c>
      <c r="F68" s="23">
        <v>65000000</v>
      </c>
      <c r="G68" s="98">
        <v>24833635.449999999</v>
      </c>
      <c r="H68" s="110">
        <v>56.75</v>
      </c>
      <c r="I68" s="14">
        <v>10</v>
      </c>
      <c r="J68" s="14">
        <v>3.04</v>
      </c>
      <c r="K68" s="111">
        <v>2.04</v>
      </c>
    </row>
    <row r="69" spans="1:11" s="1" customFormat="1" ht="15" customHeight="1" x14ac:dyDescent="0.2">
      <c r="A69" s="117" t="s">
        <v>90</v>
      </c>
      <c r="B69" s="89"/>
      <c r="C69" s="76"/>
      <c r="D69" s="90"/>
      <c r="E69" s="96"/>
      <c r="F69" s="89"/>
      <c r="G69" s="97"/>
      <c r="H69" s="96"/>
      <c r="I69" s="89"/>
      <c r="J69" s="89"/>
      <c r="K69" s="97"/>
    </row>
    <row r="70" spans="1:11" s="1" customFormat="1" ht="42.75" x14ac:dyDescent="0.2">
      <c r="A70" s="66">
        <f>A68+1</f>
        <v>61</v>
      </c>
      <c r="B70" s="8">
        <v>116527</v>
      </c>
      <c r="C70" s="120" t="s">
        <v>91</v>
      </c>
      <c r="D70" s="91" t="s">
        <v>54</v>
      </c>
      <c r="E70" s="70">
        <v>36475246</v>
      </c>
      <c r="F70" s="23">
        <v>36475246</v>
      </c>
      <c r="G70" s="98">
        <v>18443681.960000001</v>
      </c>
      <c r="H70" s="110">
        <v>37</v>
      </c>
      <c r="I70" s="14">
        <v>7</v>
      </c>
      <c r="J70" s="14">
        <v>4.5</v>
      </c>
      <c r="K70" s="111">
        <v>4.01</v>
      </c>
    </row>
    <row r="71" spans="1:11" s="1" customFormat="1" ht="38.25" customHeight="1" x14ac:dyDescent="0.2">
      <c r="A71" s="9">
        <f>A70+1</f>
        <v>62</v>
      </c>
      <c r="B71" s="8">
        <v>132258</v>
      </c>
      <c r="C71" s="120" t="s">
        <v>20</v>
      </c>
      <c r="D71" s="91" t="s">
        <v>54</v>
      </c>
      <c r="E71" s="70">
        <v>45347603</v>
      </c>
      <c r="F71" s="23">
        <v>45347603</v>
      </c>
      <c r="G71" s="98">
        <v>12282946.369999999</v>
      </c>
      <c r="H71" s="110">
        <v>46</v>
      </c>
      <c r="I71" s="14">
        <v>8</v>
      </c>
      <c r="J71" s="14">
        <v>5.05</v>
      </c>
      <c r="K71" s="111">
        <v>2.5299999999999998</v>
      </c>
    </row>
    <row r="72" spans="1:11" s="1" customFormat="1" ht="15" customHeight="1" x14ac:dyDescent="0.2">
      <c r="A72" s="117" t="s">
        <v>92</v>
      </c>
      <c r="B72" s="89"/>
      <c r="C72" s="76"/>
      <c r="D72" s="90"/>
      <c r="E72" s="96"/>
      <c r="F72" s="89"/>
      <c r="G72" s="97"/>
      <c r="H72" s="96"/>
      <c r="I72" s="89"/>
      <c r="J72" s="89"/>
      <c r="K72" s="97"/>
    </row>
    <row r="73" spans="1:11" s="7" customFormat="1" ht="42.75" x14ac:dyDescent="0.2">
      <c r="A73" s="9">
        <v>63</v>
      </c>
      <c r="B73" s="8">
        <v>208417</v>
      </c>
      <c r="C73" s="120" t="s">
        <v>136</v>
      </c>
      <c r="D73" s="91" t="s">
        <v>65</v>
      </c>
      <c r="E73" s="70">
        <v>10000000</v>
      </c>
      <c r="F73" s="23">
        <v>9232863</v>
      </c>
      <c r="G73" s="98">
        <v>9232862.7799999993</v>
      </c>
      <c r="H73" s="110">
        <v>5.5</v>
      </c>
      <c r="I73" s="14">
        <v>2</v>
      </c>
      <c r="J73" s="14">
        <v>4.08</v>
      </c>
      <c r="K73" s="111">
        <v>4.08</v>
      </c>
    </row>
    <row r="74" spans="1:11" s="7" customFormat="1" ht="57" x14ac:dyDescent="0.2">
      <c r="A74" s="9">
        <f t="shared" ref="A74:A103" si="3">A73+1</f>
        <v>64</v>
      </c>
      <c r="B74" s="8">
        <v>208875</v>
      </c>
      <c r="C74" s="120" t="s">
        <v>232</v>
      </c>
      <c r="D74" s="91" t="s">
        <v>54</v>
      </c>
      <c r="E74" s="70">
        <v>0</v>
      </c>
      <c r="F74" s="23">
        <v>8713124</v>
      </c>
      <c r="G74" s="98">
        <v>8713123.7699999996</v>
      </c>
      <c r="H74" s="110">
        <v>11.9</v>
      </c>
      <c r="I74" s="14">
        <v>2.7</v>
      </c>
      <c r="J74" s="14">
        <v>2.29</v>
      </c>
      <c r="K74" s="111">
        <v>0</v>
      </c>
    </row>
    <row r="75" spans="1:11" s="1" customFormat="1" ht="42.75" x14ac:dyDescent="0.2">
      <c r="A75" s="9">
        <v>65</v>
      </c>
      <c r="B75" s="8">
        <v>209012</v>
      </c>
      <c r="C75" s="120" t="s">
        <v>93</v>
      </c>
      <c r="D75" s="91" t="s">
        <v>54</v>
      </c>
      <c r="E75" s="70">
        <v>1841836</v>
      </c>
      <c r="F75" s="23">
        <v>1841836</v>
      </c>
      <c r="G75" s="98">
        <v>0</v>
      </c>
      <c r="H75" s="203">
        <v>20</v>
      </c>
      <c r="I75" s="195">
        <v>0</v>
      </c>
      <c r="J75" s="195">
        <v>1.1100000000000001</v>
      </c>
      <c r="K75" s="204">
        <v>0.92</v>
      </c>
    </row>
    <row r="76" spans="1:11" s="1" customFormat="1" ht="28.5" x14ac:dyDescent="0.2">
      <c r="A76" s="9">
        <f t="shared" si="3"/>
        <v>66</v>
      </c>
      <c r="B76" s="10">
        <v>209014</v>
      </c>
      <c r="C76" s="120" t="s">
        <v>94</v>
      </c>
      <c r="D76" s="91" t="s">
        <v>54</v>
      </c>
      <c r="E76" s="70">
        <v>477110</v>
      </c>
      <c r="F76" s="23">
        <v>5785572</v>
      </c>
      <c r="G76" s="98">
        <v>5308460.97</v>
      </c>
      <c r="H76" s="203">
        <v>16.170000000000002</v>
      </c>
      <c r="I76" s="195">
        <v>3</v>
      </c>
      <c r="J76" s="195">
        <v>2.19</v>
      </c>
      <c r="K76" s="204">
        <v>0</v>
      </c>
    </row>
    <row r="77" spans="1:11" s="1" customFormat="1" ht="28.5" x14ac:dyDescent="0.2">
      <c r="A77" s="9">
        <f t="shared" si="3"/>
        <v>67</v>
      </c>
      <c r="B77" s="10">
        <v>209016</v>
      </c>
      <c r="C77" s="120" t="s">
        <v>95</v>
      </c>
      <c r="D77" s="91" t="s">
        <v>54</v>
      </c>
      <c r="E77" s="70">
        <v>22077494</v>
      </c>
      <c r="F77" s="23">
        <v>22077494</v>
      </c>
      <c r="G77" s="98">
        <v>0</v>
      </c>
      <c r="H77" s="203">
        <v>29.55</v>
      </c>
      <c r="I77" s="195">
        <v>2</v>
      </c>
      <c r="J77" s="195">
        <v>8.33</v>
      </c>
      <c r="K77" s="204">
        <v>0</v>
      </c>
    </row>
    <row r="78" spans="1:11" s="1" customFormat="1" ht="42.75" x14ac:dyDescent="0.2">
      <c r="A78" s="9">
        <f t="shared" si="3"/>
        <v>68</v>
      </c>
      <c r="B78" s="10">
        <v>209018</v>
      </c>
      <c r="C78" s="120" t="s">
        <v>96</v>
      </c>
      <c r="D78" s="91" t="s">
        <v>54</v>
      </c>
      <c r="E78" s="70">
        <v>559512</v>
      </c>
      <c r="F78" s="23">
        <v>559512</v>
      </c>
      <c r="G78" s="98">
        <v>0</v>
      </c>
      <c r="H78" s="203">
        <v>18</v>
      </c>
      <c r="I78" s="195">
        <v>0</v>
      </c>
      <c r="J78" s="195">
        <v>0.23</v>
      </c>
      <c r="K78" s="204">
        <v>0</v>
      </c>
    </row>
    <row r="79" spans="1:11" s="1" customFormat="1" ht="28.5" x14ac:dyDescent="0.2">
      <c r="A79" s="9">
        <f t="shared" si="3"/>
        <v>69</v>
      </c>
      <c r="B79" s="10">
        <v>209055</v>
      </c>
      <c r="C79" s="120" t="s">
        <v>97</v>
      </c>
      <c r="D79" s="91" t="s">
        <v>54</v>
      </c>
      <c r="E79" s="70">
        <v>347200</v>
      </c>
      <c r="F79" s="23">
        <v>347200</v>
      </c>
      <c r="G79" s="98">
        <v>0</v>
      </c>
      <c r="H79" s="203">
        <v>11.32</v>
      </c>
      <c r="I79" s="195">
        <v>0</v>
      </c>
      <c r="J79" s="195">
        <v>0.14000000000000001</v>
      </c>
      <c r="K79" s="204">
        <v>0</v>
      </c>
    </row>
    <row r="80" spans="1:11" s="1" customFormat="1" ht="42.75" x14ac:dyDescent="0.2">
      <c r="A80" s="9">
        <f t="shared" si="3"/>
        <v>70</v>
      </c>
      <c r="B80" s="10">
        <v>209056</v>
      </c>
      <c r="C80" s="121" t="s">
        <v>284</v>
      </c>
      <c r="D80" s="67" t="s">
        <v>54</v>
      </c>
      <c r="E80" s="70">
        <v>0</v>
      </c>
      <c r="F80" s="23">
        <v>1778077</v>
      </c>
      <c r="G80" s="68">
        <v>1778076.2</v>
      </c>
      <c r="H80" s="203">
        <v>31</v>
      </c>
      <c r="I80" s="195">
        <v>0.68</v>
      </c>
      <c r="J80" s="195">
        <v>0.75</v>
      </c>
      <c r="K80" s="204">
        <v>0</v>
      </c>
    </row>
    <row r="81" spans="1:11" s="1" customFormat="1" ht="42.75" x14ac:dyDescent="0.2">
      <c r="A81" s="9">
        <f t="shared" si="3"/>
        <v>71</v>
      </c>
      <c r="B81" s="10">
        <v>209061</v>
      </c>
      <c r="C81" s="121" t="s">
        <v>233</v>
      </c>
      <c r="D81" s="67" t="s">
        <v>54</v>
      </c>
      <c r="E81" s="70">
        <v>0</v>
      </c>
      <c r="F81" s="23">
        <v>136320</v>
      </c>
      <c r="G81" s="68">
        <v>0</v>
      </c>
      <c r="H81" s="203">
        <v>6</v>
      </c>
      <c r="I81" s="195">
        <v>4.05</v>
      </c>
      <c r="J81" s="195">
        <v>0.11</v>
      </c>
      <c r="K81" s="204">
        <v>0</v>
      </c>
    </row>
    <row r="82" spans="1:11" s="1" customFormat="1" ht="28.5" x14ac:dyDescent="0.2">
      <c r="A82" s="9">
        <v>72</v>
      </c>
      <c r="B82" s="10">
        <v>227153</v>
      </c>
      <c r="C82" s="120" t="s">
        <v>98</v>
      </c>
      <c r="D82" s="91" t="s">
        <v>54</v>
      </c>
      <c r="E82" s="70">
        <v>8000000</v>
      </c>
      <c r="F82" s="23">
        <v>8000000</v>
      </c>
      <c r="G82" s="98">
        <v>0</v>
      </c>
      <c r="H82" s="203">
        <v>4</v>
      </c>
      <c r="I82" s="195">
        <v>2</v>
      </c>
      <c r="J82" s="195">
        <v>3.02</v>
      </c>
      <c r="K82" s="204">
        <v>0</v>
      </c>
    </row>
    <row r="83" spans="1:11" s="1" customFormat="1" ht="42.75" x14ac:dyDescent="0.2">
      <c r="A83" s="9">
        <f t="shared" si="3"/>
        <v>73</v>
      </c>
      <c r="B83" s="8">
        <v>227156</v>
      </c>
      <c r="C83" s="120" t="s">
        <v>99</v>
      </c>
      <c r="D83" s="91" t="s">
        <v>54</v>
      </c>
      <c r="E83" s="70">
        <v>8000000</v>
      </c>
      <c r="F83" s="23">
        <v>8000000</v>
      </c>
      <c r="G83" s="98">
        <v>0</v>
      </c>
      <c r="H83" s="203">
        <v>15</v>
      </c>
      <c r="I83" s="195">
        <v>2.15</v>
      </c>
      <c r="J83" s="195">
        <v>3.02</v>
      </c>
      <c r="K83" s="204">
        <v>0</v>
      </c>
    </row>
    <row r="84" spans="1:11" s="1" customFormat="1" ht="42.75" x14ac:dyDescent="0.2">
      <c r="A84" s="9">
        <f t="shared" si="3"/>
        <v>74</v>
      </c>
      <c r="B84" s="10">
        <v>227157</v>
      </c>
      <c r="C84" s="120" t="s">
        <v>100</v>
      </c>
      <c r="D84" s="91" t="s">
        <v>54</v>
      </c>
      <c r="E84" s="70">
        <v>8000000</v>
      </c>
      <c r="F84" s="23">
        <v>8000000</v>
      </c>
      <c r="G84" s="98">
        <v>0</v>
      </c>
      <c r="H84" s="203">
        <v>16</v>
      </c>
      <c r="I84" s="195">
        <v>2.15</v>
      </c>
      <c r="J84" s="195">
        <v>3.02</v>
      </c>
      <c r="K84" s="204">
        <v>0</v>
      </c>
    </row>
    <row r="85" spans="1:11" s="1" customFormat="1" ht="28.5" x14ac:dyDescent="0.2">
      <c r="A85" s="9">
        <f t="shared" si="3"/>
        <v>75</v>
      </c>
      <c r="B85" s="8">
        <v>227158</v>
      </c>
      <c r="C85" s="120" t="s">
        <v>101</v>
      </c>
      <c r="D85" s="91" t="s">
        <v>54</v>
      </c>
      <c r="E85" s="70">
        <v>8000000</v>
      </c>
      <c r="F85" s="23">
        <v>14749171</v>
      </c>
      <c r="G85" s="98">
        <v>5923141.8300000001</v>
      </c>
      <c r="H85" s="203">
        <v>10</v>
      </c>
      <c r="I85" s="195">
        <v>1</v>
      </c>
      <c r="J85" s="195">
        <v>5.37</v>
      </c>
      <c r="K85" s="204">
        <v>3.35</v>
      </c>
    </row>
    <row r="86" spans="1:11" s="1" customFormat="1" ht="42.75" x14ac:dyDescent="0.2">
      <c r="A86" s="9">
        <f t="shared" si="3"/>
        <v>76</v>
      </c>
      <c r="B86" s="10">
        <v>227159</v>
      </c>
      <c r="C86" s="120" t="s">
        <v>102</v>
      </c>
      <c r="D86" s="91" t="s">
        <v>54</v>
      </c>
      <c r="E86" s="70">
        <v>8000000</v>
      </c>
      <c r="F86" s="23">
        <v>8000000</v>
      </c>
      <c r="G86" s="98">
        <v>0</v>
      </c>
      <c r="H86" s="203">
        <v>10</v>
      </c>
      <c r="I86" s="195">
        <v>2.15</v>
      </c>
      <c r="J86" s="195">
        <v>3.27</v>
      </c>
      <c r="K86" s="204">
        <v>0</v>
      </c>
    </row>
    <row r="87" spans="1:11" s="1" customFormat="1" ht="28.5" x14ac:dyDescent="0.2">
      <c r="A87" s="9">
        <f t="shared" si="3"/>
        <v>77</v>
      </c>
      <c r="B87" s="11">
        <v>227160</v>
      </c>
      <c r="C87" s="120" t="s">
        <v>103</v>
      </c>
      <c r="D87" s="91" t="s">
        <v>54</v>
      </c>
      <c r="E87" s="70">
        <v>8000000</v>
      </c>
      <c r="F87" s="23">
        <v>8000000</v>
      </c>
      <c r="G87" s="98">
        <v>0</v>
      </c>
      <c r="H87" s="203">
        <v>20</v>
      </c>
      <c r="I87" s="195">
        <v>2</v>
      </c>
      <c r="J87" s="195">
        <v>3.14</v>
      </c>
      <c r="K87" s="204">
        <v>0</v>
      </c>
    </row>
    <row r="88" spans="1:11" s="1" customFormat="1" ht="42.75" x14ac:dyDescent="0.2">
      <c r="A88" s="9">
        <f t="shared" si="3"/>
        <v>78</v>
      </c>
      <c r="B88" s="10">
        <v>227161</v>
      </c>
      <c r="C88" s="120" t="s">
        <v>104</v>
      </c>
      <c r="D88" s="91" t="s">
        <v>54</v>
      </c>
      <c r="E88" s="70">
        <v>6605298</v>
      </c>
      <c r="F88" s="23">
        <v>6605298</v>
      </c>
      <c r="G88" s="98">
        <v>0</v>
      </c>
      <c r="H88" s="203">
        <v>21</v>
      </c>
      <c r="I88" s="195">
        <v>2</v>
      </c>
      <c r="J88" s="195">
        <v>2.4900000000000002</v>
      </c>
      <c r="K88" s="204">
        <v>0</v>
      </c>
    </row>
    <row r="89" spans="1:11" s="1" customFormat="1" ht="42.75" x14ac:dyDescent="0.2">
      <c r="A89" s="9">
        <f t="shared" si="3"/>
        <v>79</v>
      </c>
      <c r="B89" s="10">
        <v>227163</v>
      </c>
      <c r="C89" s="120" t="s">
        <v>105</v>
      </c>
      <c r="D89" s="91" t="s">
        <v>54</v>
      </c>
      <c r="E89" s="70">
        <v>8000000</v>
      </c>
      <c r="F89" s="23">
        <v>8000000</v>
      </c>
      <c r="G89" s="98">
        <v>0</v>
      </c>
      <c r="H89" s="203">
        <v>14</v>
      </c>
      <c r="I89" s="195">
        <v>2.15</v>
      </c>
      <c r="J89" s="195">
        <v>2.96</v>
      </c>
      <c r="K89" s="204">
        <v>0</v>
      </c>
    </row>
    <row r="90" spans="1:11" s="1" customFormat="1" ht="42.75" x14ac:dyDescent="0.2">
      <c r="A90" s="9">
        <f t="shared" si="3"/>
        <v>80</v>
      </c>
      <c r="B90" s="8">
        <v>227169</v>
      </c>
      <c r="C90" s="120" t="s">
        <v>106</v>
      </c>
      <c r="D90" s="91" t="s">
        <v>54</v>
      </c>
      <c r="E90" s="70">
        <v>7000000</v>
      </c>
      <c r="F90" s="23">
        <v>7000000</v>
      </c>
      <c r="G90" s="98">
        <v>0</v>
      </c>
      <c r="H90" s="203">
        <v>22</v>
      </c>
      <c r="I90" s="195">
        <v>1.9</v>
      </c>
      <c r="J90" s="195">
        <v>2.15</v>
      </c>
      <c r="K90" s="204">
        <v>0</v>
      </c>
    </row>
    <row r="91" spans="1:11" s="1" customFormat="1" ht="42.75" x14ac:dyDescent="0.2">
      <c r="A91" s="9">
        <f t="shared" si="3"/>
        <v>81</v>
      </c>
      <c r="B91" s="10">
        <v>227170</v>
      </c>
      <c r="C91" s="120" t="s">
        <v>107</v>
      </c>
      <c r="D91" s="91" t="s">
        <v>54</v>
      </c>
      <c r="E91" s="70">
        <v>7000000</v>
      </c>
      <c r="F91" s="23">
        <v>7000000</v>
      </c>
      <c r="G91" s="98">
        <v>0</v>
      </c>
      <c r="H91" s="203">
        <v>27</v>
      </c>
      <c r="I91" s="195">
        <v>1.9</v>
      </c>
      <c r="J91" s="195">
        <v>2.46</v>
      </c>
      <c r="K91" s="204">
        <v>0</v>
      </c>
    </row>
    <row r="92" spans="1:11" s="1" customFormat="1" ht="28.5" x14ac:dyDescent="0.2">
      <c r="A92" s="9">
        <f t="shared" si="3"/>
        <v>82</v>
      </c>
      <c r="B92" s="8">
        <v>227174</v>
      </c>
      <c r="C92" s="120" t="s">
        <v>108</v>
      </c>
      <c r="D92" s="91" t="s">
        <v>54</v>
      </c>
      <c r="E92" s="70">
        <v>7000000</v>
      </c>
      <c r="F92" s="23">
        <v>7000000</v>
      </c>
      <c r="G92" s="98">
        <v>0</v>
      </c>
      <c r="H92" s="203">
        <v>7</v>
      </c>
      <c r="I92" s="195">
        <v>1.9</v>
      </c>
      <c r="J92" s="195">
        <v>2.64</v>
      </c>
      <c r="K92" s="204">
        <v>0</v>
      </c>
    </row>
    <row r="93" spans="1:11" s="1" customFormat="1" ht="57" x14ac:dyDescent="0.2">
      <c r="A93" s="9">
        <f t="shared" si="3"/>
        <v>83</v>
      </c>
      <c r="B93" s="8">
        <v>227175</v>
      </c>
      <c r="C93" s="120" t="s">
        <v>109</v>
      </c>
      <c r="D93" s="91" t="s">
        <v>54</v>
      </c>
      <c r="E93" s="70">
        <v>7000000</v>
      </c>
      <c r="F93" s="23">
        <v>21718454</v>
      </c>
      <c r="G93" s="98">
        <v>10714231.09</v>
      </c>
      <c r="H93" s="203">
        <v>13.7</v>
      </c>
      <c r="I93" s="195">
        <v>1</v>
      </c>
      <c r="J93" s="195">
        <v>3.85</v>
      </c>
      <c r="K93" s="204">
        <v>0</v>
      </c>
    </row>
    <row r="94" spans="1:11" s="1" customFormat="1" ht="42.75" x14ac:dyDescent="0.2">
      <c r="A94" s="9">
        <f t="shared" si="3"/>
        <v>84</v>
      </c>
      <c r="B94" s="69">
        <v>227919</v>
      </c>
      <c r="C94" s="121" t="s">
        <v>221</v>
      </c>
      <c r="D94" s="91" t="s">
        <v>54</v>
      </c>
      <c r="E94" s="70">
        <v>0</v>
      </c>
      <c r="F94" s="23">
        <v>11158009</v>
      </c>
      <c r="G94" s="68">
        <v>11158008.130000001</v>
      </c>
      <c r="H94" s="203">
        <v>4</v>
      </c>
      <c r="I94" s="195">
        <v>7.0000000000000007E-2</v>
      </c>
      <c r="J94" s="195">
        <v>2.5499999999999998</v>
      </c>
      <c r="K94" s="204">
        <v>2.5499999999999998</v>
      </c>
    </row>
    <row r="95" spans="1:11" s="1" customFormat="1" ht="28.5" x14ac:dyDescent="0.2">
      <c r="A95" s="9">
        <f t="shared" si="3"/>
        <v>85</v>
      </c>
      <c r="B95" s="69">
        <v>227996</v>
      </c>
      <c r="C95" s="121" t="s">
        <v>234</v>
      </c>
      <c r="D95" s="91" t="s">
        <v>54</v>
      </c>
      <c r="E95" s="70">
        <v>0</v>
      </c>
      <c r="F95" s="23">
        <v>20614447</v>
      </c>
      <c r="G95" s="68">
        <v>20137818.02</v>
      </c>
      <c r="H95" s="203">
        <v>10</v>
      </c>
      <c r="I95" s="195">
        <v>4.05</v>
      </c>
      <c r="J95" s="195">
        <v>4.72</v>
      </c>
      <c r="K95" s="204">
        <v>3.18</v>
      </c>
    </row>
    <row r="96" spans="1:11" s="1" customFormat="1" ht="42.75" x14ac:dyDescent="0.2">
      <c r="A96" s="9">
        <f t="shared" si="3"/>
        <v>86</v>
      </c>
      <c r="B96" s="69">
        <v>228050</v>
      </c>
      <c r="C96" s="121" t="s">
        <v>283</v>
      </c>
      <c r="D96" s="91" t="s">
        <v>54</v>
      </c>
      <c r="E96" s="70">
        <v>0</v>
      </c>
      <c r="F96" s="23">
        <v>1814201</v>
      </c>
      <c r="G96" s="68">
        <v>1814200.75</v>
      </c>
      <c r="H96" s="203">
        <v>14.4</v>
      </c>
      <c r="I96" s="195">
        <v>4.32</v>
      </c>
      <c r="J96" s="195">
        <v>0.56999999999999995</v>
      </c>
      <c r="K96" s="204">
        <v>0.56999999999999995</v>
      </c>
    </row>
    <row r="97" spans="1:11" s="1" customFormat="1" ht="57" x14ac:dyDescent="0.2">
      <c r="A97" s="9">
        <f t="shared" si="3"/>
        <v>87</v>
      </c>
      <c r="B97" s="69">
        <v>228061</v>
      </c>
      <c r="C97" s="121" t="s">
        <v>282</v>
      </c>
      <c r="D97" s="91" t="s">
        <v>54</v>
      </c>
      <c r="E97" s="70">
        <v>0</v>
      </c>
      <c r="F97" s="23">
        <v>2583934</v>
      </c>
      <c r="G97" s="68">
        <v>2583933.11</v>
      </c>
      <c r="H97" s="203">
        <v>8.5500000000000007</v>
      </c>
      <c r="I97" s="195">
        <v>2.7</v>
      </c>
      <c r="J97" s="195">
        <v>1.52</v>
      </c>
      <c r="K97" s="204">
        <v>1.52</v>
      </c>
    </row>
    <row r="98" spans="1:11" s="1" customFormat="1" ht="57" x14ac:dyDescent="0.2">
      <c r="A98" s="9">
        <f t="shared" si="3"/>
        <v>88</v>
      </c>
      <c r="B98" s="69">
        <v>228161</v>
      </c>
      <c r="C98" s="121" t="s">
        <v>281</v>
      </c>
      <c r="D98" s="91" t="s">
        <v>54</v>
      </c>
      <c r="E98" s="70">
        <v>0</v>
      </c>
      <c r="F98" s="23">
        <v>13284577</v>
      </c>
      <c r="G98" s="68">
        <v>12580481.109999999</v>
      </c>
      <c r="H98" s="203">
        <v>7.4</v>
      </c>
      <c r="I98" s="195">
        <v>3.51</v>
      </c>
      <c r="J98" s="195">
        <v>5.8</v>
      </c>
      <c r="K98" s="204">
        <v>5.8000000000000007</v>
      </c>
    </row>
    <row r="99" spans="1:11" s="1" customFormat="1" ht="42.75" x14ac:dyDescent="0.2">
      <c r="A99" s="9">
        <f t="shared" si="3"/>
        <v>89</v>
      </c>
      <c r="B99" s="69">
        <v>228162</v>
      </c>
      <c r="C99" s="121" t="s">
        <v>251</v>
      </c>
      <c r="D99" s="91" t="s">
        <v>54</v>
      </c>
      <c r="E99" s="70">
        <v>0</v>
      </c>
      <c r="F99" s="23">
        <v>280000</v>
      </c>
      <c r="G99" s="68">
        <v>0</v>
      </c>
      <c r="H99" s="203">
        <v>3</v>
      </c>
      <c r="I99" s="195">
        <v>3</v>
      </c>
      <c r="J99" s="195">
        <v>7.0000000000000007E-2</v>
      </c>
      <c r="K99" s="204">
        <v>0</v>
      </c>
    </row>
    <row r="100" spans="1:11" s="1" customFormat="1" ht="57" x14ac:dyDescent="0.2">
      <c r="A100" s="9">
        <f t="shared" si="3"/>
        <v>90</v>
      </c>
      <c r="B100" s="69">
        <v>228187</v>
      </c>
      <c r="C100" s="121" t="s">
        <v>271</v>
      </c>
      <c r="D100" s="91"/>
      <c r="E100" s="70">
        <v>0</v>
      </c>
      <c r="F100" s="23">
        <v>153604</v>
      </c>
      <c r="G100" s="68">
        <v>76801.11</v>
      </c>
      <c r="H100" s="203">
        <v>14.16</v>
      </c>
      <c r="I100" s="195">
        <v>0</v>
      </c>
      <c r="J100" s="195">
        <v>0.06</v>
      </c>
      <c r="K100" s="204">
        <v>0</v>
      </c>
    </row>
    <row r="101" spans="1:11" s="1" customFormat="1" ht="42.75" x14ac:dyDescent="0.2">
      <c r="A101" s="9">
        <f t="shared" si="3"/>
        <v>91</v>
      </c>
      <c r="B101" s="69">
        <v>228196</v>
      </c>
      <c r="C101" s="121" t="s">
        <v>222</v>
      </c>
      <c r="D101" s="91" t="s">
        <v>54</v>
      </c>
      <c r="E101" s="70">
        <v>0</v>
      </c>
      <c r="F101" s="23">
        <v>3953445</v>
      </c>
      <c r="G101" s="68">
        <v>3775790.35</v>
      </c>
      <c r="H101" s="203">
        <v>7.5</v>
      </c>
      <c r="I101" s="195">
        <v>1.35</v>
      </c>
      <c r="J101" s="195">
        <v>1.99</v>
      </c>
      <c r="K101" s="204">
        <v>1.85</v>
      </c>
    </row>
    <row r="102" spans="1:11" s="1" customFormat="1" ht="42.75" x14ac:dyDescent="0.2">
      <c r="A102" s="9">
        <f t="shared" si="3"/>
        <v>92</v>
      </c>
      <c r="B102" s="69">
        <v>229661</v>
      </c>
      <c r="C102" s="121" t="s">
        <v>223</v>
      </c>
      <c r="D102" s="91" t="s">
        <v>54</v>
      </c>
      <c r="E102" s="70">
        <v>0</v>
      </c>
      <c r="F102" s="23">
        <v>629999</v>
      </c>
      <c r="G102" s="68">
        <v>629998.81000000006</v>
      </c>
      <c r="H102" s="203">
        <v>8</v>
      </c>
      <c r="I102" s="195">
        <v>0.41</v>
      </c>
      <c r="J102" s="195">
        <v>0.3</v>
      </c>
      <c r="K102" s="204">
        <v>0.3</v>
      </c>
    </row>
    <row r="103" spans="1:11" s="1" customFormat="1" ht="57" x14ac:dyDescent="0.2">
      <c r="A103" s="9">
        <f t="shared" si="3"/>
        <v>93</v>
      </c>
      <c r="B103" s="69">
        <v>261860</v>
      </c>
      <c r="C103" s="121" t="s">
        <v>224</v>
      </c>
      <c r="D103" s="91" t="s">
        <v>54</v>
      </c>
      <c r="E103" s="70">
        <v>0</v>
      </c>
      <c r="F103" s="23">
        <v>121292816</v>
      </c>
      <c r="G103" s="68">
        <v>120568956.15000001</v>
      </c>
      <c r="H103" s="203">
        <v>29</v>
      </c>
      <c r="I103" s="195">
        <v>0.39</v>
      </c>
      <c r="J103" s="195">
        <v>28.42</v>
      </c>
      <c r="K103" s="204">
        <v>26.3</v>
      </c>
    </row>
    <row r="104" spans="1:11" s="1" customFormat="1" ht="15" customHeight="1" x14ac:dyDescent="0.2">
      <c r="A104" s="117" t="s">
        <v>110</v>
      </c>
      <c r="B104" s="89"/>
      <c r="C104" s="76"/>
      <c r="D104" s="90"/>
      <c r="E104" s="96"/>
      <c r="F104" s="89"/>
      <c r="G104" s="97"/>
      <c r="H104" s="205"/>
      <c r="I104" s="206"/>
      <c r="J104" s="206"/>
      <c r="K104" s="207"/>
    </row>
    <row r="105" spans="1:11" s="1" customFormat="1" ht="57" x14ac:dyDescent="0.2">
      <c r="A105" s="66">
        <f>A103+1</f>
        <v>94</v>
      </c>
      <c r="B105" s="69">
        <v>100133</v>
      </c>
      <c r="C105" s="121" t="s">
        <v>235</v>
      </c>
      <c r="D105" s="67" t="s">
        <v>54</v>
      </c>
      <c r="E105" s="70">
        <v>0</v>
      </c>
      <c r="F105" s="23">
        <v>3144082</v>
      </c>
      <c r="G105" s="68">
        <v>3144081.7</v>
      </c>
      <c r="H105" s="203">
        <v>24</v>
      </c>
      <c r="I105" s="195">
        <v>1</v>
      </c>
      <c r="J105" s="195">
        <v>0.56999999999999995</v>
      </c>
      <c r="K105" s="204">
        <v>0</v>
      </c>
    </row>
    <row r="106" spans="1:11" s="1" customFormat="1" ht="28.5" x14ac:dyDescent="0.2">
      <c r="A106" s="9">
        <f t="shared" ref="A106:A139" si="4">A105+1</f>
        <v>95</v>
      </c>
      <c r="B106" s="69">
        <v>116529</v>
      </c>
      <c r="C106" s="121" t="s">
        <v>225</v>
      </c>
      <c r="D106" s="67" t="s">
        <v>54</v>
      </c>
      <c r="E106" s="70">
        <v>0</v>
      </c>
      <c r="F106" s="23">
        <v>59898471</v>
      </c>
      <c r="G106" s="68">
        <v>59712126.57</v>
      </c>
      <c r="H106" s="203">
        <v>12.1</v>
      </c>
      <c r="I106" s="195">
        <v>9</v>
      </c>
      <c r="J106" s="195">
        <v>4.13</v>
      </c>
      <c r="K106" s="204">
        <v>4.13</v>
      </c>
    </row>
    <row r="107" spans="1:11" s="1" customFormat="1" ht="42.75" x14ac:dyDescent="0.2">
      <c r="A107" s="9">
        <f t="shared" si="4"/>
        <v>96</v>
      </c>
      <c r="B107" s="10">
        <v>116530</v>
      </c>
      <c r="C107" s="120" t="s">
        <v>23</v>
      </c>
      <c r="D107" s="91" t="s">
        <v>54</v>
      </c>
      <c r="E107" s="99">
        <v>23750000</v>
      </c>
      <c r="F107" s="20">
        <v>29734784</v>
      </c>
      <c r="G107" s="98">
        <v>0</v>
      </c>
      <c r="H107" s="203">
        <v>9</v>
      </c>
      <c r="I107" s="195">
        <v>4</v>
      </c>
      <c r="J107" s="195">
        <v>2.98</v>
      </c>
      <c r="K107" s="204">
        <v>0</v>
      </c>
    </row>
    <row r="108" spans="1:11" s="1" customFormat="1" ht="28.5" x14ac:dyDescent="0.2">
      <c r="A108" s="9">
        <f t="shared" si="4"/>
        <v>97</v>
      </c>
      <c r="B108" s="8">
        <v>116547</v>
      </c>
      <c r="C108" s="120" t="s">
        <v>111</v>
      </c>
      <c r="D108" s="91" t="s">
        <v>56</v>
      </c>
      <c r="E108" s="99">
        <v>60000000</v>
      </c>
      <c r="F108" s="20">
        <v>50000000</v>
      </c>
      <c r="G108" s="98">
        <v>0</v>
      </c>
      <c r="H108" s="203">
        <v>10.6</v>
      </c>
      <c r="I108" s="195">
        <v>6</v>
      </c>
      <c r="J108" s="195">
        <v>5.92</v>
      </c>
      <c r="K108" s="204">
        <v>0</v>
      </c>
    </row>
    <row r="109" spans="1:11" s="1" customFormat="1" ht="42.75" x14ac:dyDescent="0.2">
      <c r="A109" s="9">
        <f t="shared" si="4"/>
        <v>98</v>
      </c>
      <c r="B109" s="8">
        <v>142767</v>
      </c>
      <c r="C109" s="120" t="s">
        <v>26</v>
      </c>
      <c r="D109" s="91" t="s">
        <v>54</v>
      </c>
      <c r="E109" s="99">
        <v>1300000</v>
      </c>
      <c r="F109" s="20">
        <v>16412230</v>
      </c>
      <c r="G109" s="98">
        <v>15112226.32</v>
      </c>
      <c r="H109" s="203">
        <v>27</v>
      </c>
      <c r="I109" s="195">
        <v>3</v>
      </c>
      <c r="J109" s="195">
        <v>2.82</v>
      </c>
      <c r="K109" s="204">
        <v>2.6799999999999997</v>
      </c>
    </row>
    <row r="110" spans="1:11" s="1" customFormat="1" ht="42.75" x14ac:dyDescent="0.2">
      <c r="A110" s="9">
        <f t="shared" si="4"/>
        <v>99</v>
      </c>
      <c r="B110" s="8">
        <v>167405</v>
      </c>
      <c r="C110" s="120" t="s">
        <v>112</v>
      </c>
      <c r="D110" s="91" t="s">
        <v>54</v>
      </c>
      <c r="E110" s="99">
        <v>31881336</v>
      </c>
      <c r="F110" s="20">
        <v>31881336</v>
      </c>
      <c r="G110" s="98">
        <v>31406140.09</v>
      </c>
      <c r="H110" s="203">
        <v>32.340000000000003</v>
      </c>
      <c r="I110" s="195">
        <v>7</v>
      </c>
      <c r="J110" s="195">
        <v>5.62</v>
      </c>
      <c r="K110" s="204">
        <v>5.62</v>
      </c>
    </row>
    <row r="111" spans="1:11" s="1" customFormat="1" ht="71.25" x14ac:dyDescent="0.2">
      <c r="A111" s="9">
        <f t="shared" si="4"/>
        <v>100</v>
      </c>
      <c r="B111" s="10">
        <v>189312</v>
      </c>
      <c r="C111" s="120" t="s">
        <v>113</v>
      </c>
      <c r="D111" s="91" t="s">
        <v>54</v>
      </c>
      <c r="E111" s="99">
        <v>22112509</v>
      </c>
      <c r="F111" s="20">
        <v>1275689</v>
      </c>
      <c r="G111" s="98">
        <v>1268633.45</v>
      </c>
      <c r="H111" s="203">
        <v>27</v>
      </c>
      <c r="I111" s="195">
        <v>0</v>
      </c>
      <c r="J111" s="195">
        <v>0.98</v>
      </c>
      <c r="K111" s="204">
        <v>0.98</v>
      </c>
    </row>
    <row r="112" spans="1:11" s="1" customFormat="1" ht="57" x14ac:dyDescent="0.2">
      <c r="A112" s="9">
        <f t="shared" si="4"/>
        <v>101</v>
      </c>
      <c r="B112" s="10">
        <v>189481</v>
      </c>
      <c r="C112" s="121" t="s">
        <v>280</v>
      </c>
      <c r="D112" s="91" t="s">
        <v>54</v>
      </c>
      <c r="E112" s="99">
        <v>0</v>
      </c>
      <c r="F112" s="20">
        <v>15493304</v>
      </c>
      <c r="G112" s="68">
        <v>15485005.119999999</v>
      </c>
      <c r="H112" s="203">
        <v>23.06</v>
      </c>
      <c r="I112" s="195">
        <v>3.8</v>
      </c>
      <c r="J112" s="195">
        <v>2.68</v>
      </c>
      <c r="K112" s="204">
        <v>2.68</v>
      </c>
    </row>
    <row r="113" spans="1:11" s="1" customFormat="1" ht="42.75" x14ac:dyDescent="0.2">
      <c r="A113" s="9">
        <f t="shared" si="4"/>
        <v>102</v>
      </c>
      <c r="B113" s="8">
        <v>189499</v>
      </c>
      <c r="C113" s="122" t="s">
        <v>19</v>
      </c>
      <c r="D113" s="92" t="s">
        <v>65</v>
      </c>
      <c r="E113" s="101">
        <v>46050000</v>
      </c>
      <c r="F113" s="25">
        <v>2514925</v>
      </c>
      <c r="G113" s="98">
        <v>1978091.26</v>
      </c>
      <c r="H113" s="203">
        <v>13</v>
      </c>
      <c r="I113" s="195">
        <v>1</v>
      </c>
      <c r="J113" s="195">
        <v>0.61</v>
      </c>
      <c r="K113" s="204">
        <v>0.59000000000000008</v>
      </c>
    </row>
    <row r="114" spans="1:11" s="1" customFormat="1" ht="28.5" x14ac:dyDescent="0.2">
      <c r="A114" s="9">
        <f t="shared" si="4"/>
        <v>103</v>
      </c>
      <c r="B114" s="69">
        <v>190108</v>
      </c>
      <c r="C114" s="122" t="s">
        <v>226</v>
      </c>
      <c r="D114" s="92" t="s">
        <v>54</v>
      </c>
      <c r="E114" s="101">
        <v>0</v>
      </c>
      <c r="F114" s="25">
        <v>59067696</v>
      </c>
      <c r="G114" s="68">
        <v>59064123.43</v>
      </c>
      <c r="H114" s="203">
        <v>23.35</v>
      </c>
      <c r="I114" s="195">
        <v>4.0999999999999996</v>
      </c>
      <c r="J114" s="195">
        <v>5.49</v>
      </c>
      <c r="K114" s="204">
        <v>5.5</v>
      </c>
    </row>
    <row r="115" spans="1:11" s="1" customFormat="1" ht="28.5" x14ac:dyDescent="0.2">
      <c r="A115" s="9">
        <f t="shared" si="4"/>
        <v>104</v>
      </c>
      <c r="B115" s="69">
        <v>190116</v>
      </c>
      <c r="C115" s="122" t="s">
        <v>252</v>
      </c>
      <c r="D115" s="92" t="s">
        <v>54</v>
      </c>
      <c r="E115" s="101">
        <v>0</v>
      </c>
      <c r="F115" s="25">
        <v>1026524</v>
      </c>
      <c r="G115" s="68">
        <v>0</v>
      </c>
      <c r="H115" s="203">
        <v>5</v>
      </c>
      <c r="I115" s="195">
        <v>0.67</v>
      </c>
      <c r="J115" s="195">
        <v>0.23</v>
      </c>
      <c r="K115" s="204">
        <v>0.23</v>
      </c>
    </row>
    <row r="116" spans="1:11" s="1" customFormat="1" ht="42.75" x14ac:dyDescent="0.2">
      <c r="A116" s="9">
        <f t="shared" si="4"/>
        <v>105</v>
      </c>
      <c r="B116" s="69">
        <v>190122</v>
      </c>
      <c r="C116" s="122" t="s">
        <v>279</v>
      </c>
      <c r="D116" s="92" t="s">
        <v>54</v>
      </c>
      <c r="E116" s="101">
        <v>0</v>
      </c>
      <c r="F116" s="25">
        <v>360572</v>
      </c>
      <c r="G116" s="68">
        <v>360571.52</v>
      </c>
      <c r="H116" s="203">
        <v>9</v>
      </c>
      <c r="I116" s="195">
        <v>0.49</v>
      </c>
      <c r="J116" s="195">
        <v>0.06</v>
      </c>
      <c r="K116" s="204">
        <v>0</v>
      </c>
    </row>
    <row r="117" spans="1:11" s="1" customFormat="1" ht="42.75" x14ac:dyDescent="0.2">
      <c r="A117" s="9">
        <f t="shared" si="4"/>
        <v>106</v>
      </c>
      <c r="B117" s="10">
        <v>190124</v>
      </c>
      <c r="C117" s="120" t="s">
        <v>22</v>
      </c>
      <c r="D117" s="91" t="s">
        <v>54</v>
      </c>
      <c r="E117" s="99">
        <v>55000000</v>
      </c>
      <c r="F117" s="20">
        <v>60883195</v>
      </c>
      <c r="G117" s="98">
        <v>60126137.920000002</v>
      </c>
      <c r="H117" s="203">
        <v>63</v>
      </c>
      <c r="I117" s="195">
        <v>3</v>
      </c>
      <c r="J117" s="195">
        <v>10.72</v>
      </c>
      <c r="K117" s="204">
        <v>10.61</v>
      </c>
    </row>
    <row r="118" spans="1:11" s="1" customFormat="1" ht="42.75" x14ac:dyDescent="0.2">
      <c r="A118" s="9">
        <f t="shared" si="4"/>
        <v>107</v>
      </c>
      <c r="B118" s="8">
        <v>209133</v>
      </c>
      <c r="C118" s="120" t="s">
        <v>24</v>
      </c>
      <c r="D118" s="91" t="s">
        <v>54</v>
      </c>
      <c r="E118" s="99">
        <v>60000000</v>
      </c>
      <c r="F118" s="20">
        <v>30000000</v>
      </c>
      <c r="G118" s="98">
        <v>0</v>
      </c>
      <c r="H118" s="203">
        <v>24</v>
      </c>
      <c r="I118" s="195">
        <v>0.22</v>
      </c>
      <c r="J118" s="195">
        <v>2.39</v>
      </c>
      <c r="K118" s="204">
        <v>0</v>
      </c>
    </row>
    <row r="119" spans="1:11" s="1" customFormat="1" ht="42.75" x14ac:dyDescent="0.2">
      <c r="A119" s="9">
        <f t="shared" si="4"/>
        <v>108</v>
      </c>
      <c r="B119" s="8">
        <v>209138</v>
      </c>
      <c r="C119" s="120" t="s">
        <v>274</v>
      </c>
      <c r="D119" s="91" t="s">
        <v>54</v>
      </c>
      <c r="E119" s="99">
        <v>0</v>
      </c>
      <c r="F119" s="20">
        <v>276141</v>
      </c>
      <c r="G119" s="98">
        <v>0</v>
      </c>
      <c r="H119" s="203">
        <v>7</v>
      </c>
      <c r="I119" s="195">
        <v>7</v>
      </c>
      <c r="J119" s="195">
        <v>0.08</v>
      </c>
      <c r="K119" s="204">
        <v>0</v>
      </c>
    </row>
    <row r="120" spans="1:11" s="1" customFormat="1" ht="28.5" x14ac:dyDescent="0.2">
      <c r="A120" s="9">
        <v>109</v>
      </c>
      <c r="B120" s="8">
        <v>209148</v>
      </c>
      <c r="C120" s="120" t="s">
        <v>114</v>
      </c>
      <c r="D120" s="91" t="s">
        <v>55</v>
      </c>
      <c r="E120" s="99">
        <v>400000</v>
      </c>
      <c r="F120" s="20">
        <v>400000</v>
      </c>
      <c r="G120" s="98">
        <v>0</v>
      </c>
      <c r="H120" s="203">
        <v>40</v>
      </c>
      <c r="I120" s="195">
        <v>0</v>
      </c>
      <c r="J120" s="195">
        <v>1.1100000000000001</v>
      </c>
      <c r="K120" s="204">
        <v>0</v>
      </c>
    </row>
    <row r="121" spans="1:11" s="1" customFormat="1" ht="42.75" x14ac:dyDescent="0.2">
      <c r="A121" s="9">
        <f t="shared" si="4"/>
        <v>110</v>
      </c>
      <c r="B121" s="8">
        <v>209176</v>
      </c>
      <c r="C121" s="120" t="s">
        <v>115</v>
      </c>
      <c r="D121" s="91" t="s">
        <v>54</v>
      </c>
      <c r="E121" s="99">
        <v>1001000</v>
      </c>
      <c r="F121" s="20">
        <v>1001000</v>
      </c>
      <c r="G121" s="98">
        <v>0</v>
      </c>
      <c r="H121" s="203">
        <v>10</v>
      </c>
      <c r="I121" s="195">
        <v>0</v>
      </c>
      <c r="J121" s="195">
        <v>0.18</v>
      </c>
      <c r="K121" s="204">
        <v>0</v>
      </c>
    </row>
    <row r="122" spans="1:11" s="1" customFormat="1" ht="57" x14ac:dyDescent="0.2">
      <c r="A122" s="9">
        <f t="shared" si="4"/>
        <v>111</v>
      </c>
      <c r="B122" s="10">
        <v>210096</v>
      </c>
      <c r="C122" s="120" t="s">
        <v>116</v>
      </c>
      <c r="D122" s="91" t="s">
        <v>54</v>
      </c>
      <c r="E122" s="99">
        <v>750000</v>
      </c>
      <c r="F122" s="20">
        <v>750000</v>
      </c>
      <c r="G122" s="98">
        <v>0</v>
      </c>
      <c r="H122" s="203">
        <v>13</v>
      </c>
      <c r="I122" s="195">
        <v>0</v>
      </c>
      <c r="J122" s="195">
        <v>0.14000000000000001</v>
      </c>
      <c r="K122" s="204">
        <v>0</v>
      </c>
    </row>
    <row r="123" spans="1:11" s="1" customFormat="1" ht="42.75" x14ac:dyDescent="0.2">
      <c r="A123" s="9">
        <f t="shared" si="4"/>
        <v>112</v>
      </c>
      <c r="B123" s="10">
        <v>210220</v>
      </c>
      <c r="C123" s="120" t="s">
        <v>117</v>
      </c>
      <c r="D123" s="91" t="s">
        <v>54</v>
      </c>
      <c r="E123" s="99">
        <v>2368000</v>
      </c>
      <c r="F123" s="20">
        <v>2368000</v>
      </c>
      <c r="G123" s="98">
        <v>0</v>
      </c>
      <c r="H123" s="203">
        <v>29.6</v>
      </c>
      <c r="I123" s="195">
        <v>0</v>
      </c>
      <c r="J123" s="195">
        <v>0.48</v>
      </c>
      <c r="K123" s="204">
        <v>0</v>
      </c>
    </row>
    <row r="124" spans="1:11" s="1" customFormat="1" ht="42.75" x14ac:dyDescent="0.2">
      <c r="A124" s="9">
        <f t="shared" si="4"/>
        <v>113</v>
      </c>
      <c r="B124" s="11">
        <v>211714</v>
      </c>
      <c r="C124" s="120" t="s">
        <v>183</v>
      </c>
      <c r="D124" s="91" t="s">
        <v>54</v>
      </c>
      <c r="E124" s="70">
        <v>5000000</v>
      </c>
      <c r="F124" s="23">
        <v>49571693</v>
      </c>
      <c r="G124" s="98">
        <v>49571691.810000002</v>
      </c>
      <c r="H124" s="203">
        <v>12</v>
      </c>
      <c r="I124" s="195">
        <v>4.5</v>
      </c>
      <c r="J124" s="195">
        <v>9.2200000000000006</v>
      </c>
      <c r="K124" s="204">
        <v>9.1900000000000013</v>
      </c>
    </row>
    <row r="125" spans="1:11" s="1" customFormat="1" ht="42.75" x14ac:dyDescent="0.2">
      <c r="A125" s="9">
        <f t="shared" si="4"/>
        <v>114</v>
      </c>
      <c r="B125" s="10">
        <v>221005</v>
      </c>
      <c r="C125" s="120" t="s">
        <v>118</v>
      </c>
      <c r="D125" s="91" t="s">
        <v>54</v>
      </c>
      <c r="E125" s="99">
        <v>16100000</v>
      </c>
      <c r="F125" s="20">
        <v>13280500</v>
      </c>
      <c r="G125" s="98">
        <v>0</v>
      </c>
      <c r="H125" s="203">
        <v>3.22</v>
      </c>
      <c r="I125" s="195">
        <v>3</v>
      </c>
      <c r="J125" s="195">
        <v>2.58</v>
      </c>
      <c r="K125" s="204">
        <v>0</v>
      </c>
    </row>
    <row r="126" spans="1:11" s="2" customFormat="1" ht="42.75" x14ac:dyDescent="0.2">
      <c r="A126" s="9">
        <v>115</v>
      </c>
      <c r="B126" s="11">
        <v>221965</v>
      </c>
      <c r="C126" s="120" t="s">
        <v>119</v>
      </c>
      <c r="D126" s="91" t="s">
        <v>54</v>
      </c>
      <c r="E126" s="99">
        <v>40000000</v>
      </c>
      <c r="F126" s="20">
        <v>64342590</v>
      </c>
      <c r="G126" s="98">
        <v>62763467.109999999</v>
      </c>
      <c r="H126" s="203">
        <v>7.4</v>
      </c>
      <c r="I126" s="195">
        <v>7</v>
      </c>
      <c r="J126" s="195">
        <v>12.45</v>
      </c>
      <c r="K126" s="204">
        <v>11.52</v>
      </c>
    </row>
    <row r="127" spans="1:11" s="2" customFormat="1" ht="42.75" x14ac:dyDescent="0.2">
      <c r="A127" s="9">
        <f t="shared" si="4"/>
        <v>116</v>
      </c>
      <c r="B127" s="11">
        <v>224119</v>
      </c>
      <c r="C127" s="121" t="s">
        <v>227</v>
      </c>
      <c r="D127" s="91" t="s">
        <v>54</v>
      </c>
      <c r="E127" s="102">
        <v>0</v>
      </c>
      <c r="F127" s="20">
        <v>951048</v>
      </c>
      <c r="G127" s="68">
        <v>951048</v>
      </c>
      <c r="H127" s="203">
        <v>26</v>
      </c>
      <c r="I127" s="195">
        <v>9.4600000000000009</v>
      </c>
      <c r="J127" s="195">
        <v>0.56000000000000005</v>
      </c>
      <c r="K127" s="204">
        <v>0.85000000000000009</v>
      </c>
    </row>
    <row r="128" spans="1:11" s="2" customFormat="1" ht="57" x14ac:dyDescent="0.2">
      <c r="A128" s="9">
        <f t="shared" si="4"/>
        <v>117</v>
      </c>
      <c r="B128" s="11">
        <v>227920</v>
      </c>
      <c r="C128" s="121" t="s">
        <v>228</v>
      </c>
      <c r="D128" s="91" t="s">
        <v>54</v>
      </c>
      <c r="E128" s="102">
        <v>0</v>
      </c>
      <c r="F128" s="20">
        <v>43460712</v>
      </c>
      <c r="G128" s="68">
        <v>43460711.159999996</v>
      </c>
      <c r="H128" s="203">
        <v>9.5</v>
      </c>
      <c r="I128" s="195">
        <v>3.1</v>
      </c>
      <c r="J128" s="195">
        <v>8.81</v>
      </c>
      <c r="K128" s="204">
        <v>8.98</v>
      </c>
    </row>
    <row r="129" spans="1:11" s="2" customFormat="1" ht="57" x14ac:dyDescent="0.2">
      <c r="A129" s="9">
        <f t="shared" si="4"/>
        <v>118</v>
      </c>
      <c r="B129" s="11">
        <v>228062</v>
      </c>
      <c r="C129" s="121" t="s">
        <v>229</v>
      </c>
      <c r="D129" s="91" t="s">
        <v>54</v>
      </c>
      <c r="E129" s="102">
        <v>0</v>
      </c>
      <c r="F129" s="20">
        <v>35581962</v>
      </c>
      <c r="G129" s="68">
        <v>35581961.390000001</v>
      </c>
      <c r="H129" s="203">
        <v>12</v>
      </c>
      <c r="I129" s="195">
        <v>3.78</v>
      </c>
      <c r="J129" s="195">
        <v>6.79</v>
      </c>
      <c r="K129" s="204">
        <v>6.79</v>
      </c>
    </row>
    <row r="130" spans="1:11" s="2" customFormat="1" ht="42.75" x14ac:dyDescent="0.2">
      <c r="A130" s="9">
        <f t="shared" si="4"/>
        <v>119</v>
      </c>
      <c r="B130" s="11">
        <v>245060</v>
      </c>
      <c r="C130" s="121" t="s">
        <v>278</v>
      </c>
      <c r="D130" s="91" t="s">
        <v>54</v>
      </c>
      <c r="E130" s="102">
        <v>0</v>
      </c>
      <c r="F130" s="20">
        <v>11804705</v>
      </c>
      <c r="G130" s="68">
        <v>11804702.9</v>
      </c>
      <c r="H130" s="203">
        <v>8.7899999999999991</v>
      </c>
      <c r="I130" s="195">
        <v>4.05</v>
      </c>
      <c r="J130" s="195">
        <v>2.06</v>
      </c>
      <c r="K130" s="204">
        <v>2.4300000000000002</v>
      </c>
    </row>
    <row r="131" spans="1:11" s="2" customFormat="1" ht="57" x14ac:dyDescent="0.2">
      <c r="A131" s="9">
        <f t="shared" si="4"/>
        <v>120</v>
      </c>
      <c r="B131" s="11">
        <v>245284</v>
      </c>
      <c r="C131" s="121" t="s">
        <v>277</v>
      </c>
      <c r="D131" s="91" t="s">
        <v>56</v>
      </c>
      <c r="E131" s="102">
        <v>0</v>
      </c>
      <c r="F131" s="20">
        <v>1000000</v>
      </c>
      <c r="G131" s="68">
        <v>0</v>
      </c>
      <c r="H131" s="203">
        <v>12</v>
      </c>
      <c r="I131" s="195">
        <v>1</v>
      </c>
      <c r="J131" s="195">
        <v>0.28999999999999998</v>
      </c>
      <c r="K131" s="204">
        <v>0</v>
      </c>
    </row>
    <row r="132" spans="1:11" s="2" customFormat="1" ht="42.75" x14ac:dyDescent="0.2">
      <c r="A132" s="9">
        <f t="shared" si="4"/>
        <v>121</v>
      </c>
      <c r="B132" s="11">
        <v>245285</v>
      </c>
      <c r="C132" s="121" t="s">
        <v>276</v>
      </c>
      <c r="D132" s="91" t="s">
        <v>54</v>
      </c>
      <c r="E132" s="102">
        <v>0</v>
      </c>
      <c r="F132" s="20">
        <v>1000000</v>
      </c>
      <c r="G132" s="68">
        <v>0</v>
      </c>
      <c r="H132" s="203">
        <v>9.1</v>
      </c>
      <c r="I132" s="195">
        <v>1</v>
      </c>
      <c r="J132" s="195">
        <v>0.28999999999999998</v>
      </c>
      <c r="K132" s="204">
        <v>0</v>
      </c>
    </row>
    <row r="133" spans="1:11" s="2" customFormat="1" ht="42.75" x14ac:dyDescent="0.2">
      <c r="A133" s="9">
        <f t="shared" si="4"/>
        <v>122</v>
      </c>
      <c r="B133" s="11">
        <v>245568</v>
      </c>
      <c r="C133" s="121" t="s">
        <v>275</v>
      </c>
      <c r="D133" s="91" t="s">
        <v>54</v>
      </c>
      <c r="E133" s="102">
        <v>0</v>
      </c>
      <c r="F133" s="20">
        <v>100000</v>
      </c>
      <c r="G133" s="68">
        <v>0</v>
      </c>
      <c r="H133" s="203">
        <v>4.6100000000000003</v>
      </c>
      <c r="I133" s="195">
        <v>0</v>
      </c>
      <c r="J133" s="195">
        <v>0.02</v>
      </c>
      <c r="K133" s="204">
        <v>0</v>
      </c>
    </row>
    <row r="134" spans="1:11" s="2" customFormat="1" ht="57" x14ac:dyDescent="0.2">
      <c r="A134" s="9">
        <f t="shared" si="4"/>
        <v>123</v>
      </c>
      <c r="B134" s="11">
        <v>245586</v>
      </c>
      <c r="C134" s="121" t="s">
        <v>264</v>
      </c>
      <c r="D134" s="91" t="s">
        <v>54</v>
      </c>
      <c r="E134" s="102">
        <v>0</v>
      </c>
      <c r="F134" s="20">
        <v>311722</v>
      </c>
      <c r="G134" s="68">
        <v>0</v>
      </c>
      <c r="H134" s="203">
        <v>1.61</v>
      </c>
      <c r="I134" s="195">
        <v>0</v>
      </c>
      <c r="J134" s="195">
        <v>0.06</v>
      </c>
      <c r="K134" s="204">
        <v>0</v>
      </c>
    </row>
    <row r="135" spans="1:11" s="2" customFormat="1" ht="42.75" x14ac:dyDescent="0.2">
      <c r="A135" s="9">
        <f t="shared" si="4"/>
        <v>124</v>
      </c>
      <c r="B135" s="11">
        <v>263303</v>
      </c>
      <c r="C135" s="121" t="s">
        <v>265</v>
      </c>
      <c r="D135" s="91" t="s">
        <v>54</v>
      </c>
      <c r="E135" s="102">
        <v>0</v>
      </c>
      <c r="F135" s="20">
        <v>200000</v>
      </c>
      <c r="G135" s="68">
        <v>0</v>
      </c>
      <c r="H135" s="203">
        <v>22.94</v>
      </c>
      <c r="I135" s="195">
        <v>0</v>
      </c>
      <c r="J135" s="195">
        <v>0.04</v>
      </c>
      <c r="K135" s="204">
        <v>0</v>
      </c>
    </row>
    <row r="136" spans="1:11" s="2" customFormat="1" ht="42.75" x14ac:dyDescent="0.2">
      <c r="A136" s="9">
        <f t="shared" si="4"/>
        <v>125</v>
      </c>
      <c r="B136" s="11">
        <v>280178</v>
      </c>
      <c r="C136" s="121" t="s">
        <v>272</v>
      </c>
      <c r="D136" s="91" t="s">
        <v>54</v>
      </c>
      <c r="E136" s="102">
        <v>0</v>
      </c>
      <c r="F136" s="20">
        <v>1000000</v>
      </c>
      <c r="G136" s="68">
        <v>0</v>
      </c>
      <c r="H136" s="203">
        <v>0</v>
      </c>
      <c r="I136" s="195">
        <v>0</v>
      </c>
      <c r="J136" s="195">
        <v>0</v>
      </c>
      <c r="K136" s="204">
        <v>0</v>
      </c>
    </row>
    <row r="137" spans="1:11" s="2" customFormat="1" ht="42.75" x14ac:dyDescent="0.2">
      <c r="A137" s="9">
        <f t="shared" si="4"/>
        <v>126</v>
      </c>
      <c r="B137" s="11">
        <v>280203</v>
      </c>
      <c r="C137" s="121" t="s">
        <v>273</v>
      </c>
      <c r="D137" s="91" t="s">
        <v>54</v>
      </c>
      <c r="E137" s="102">
        <v>0</v>
      </c>
      <c r="F137" s="20">
        <v>1000000</v>
      </c>
      <c r="G137" s="68">
        <v>0</v>
      </c>
      <c r="H137" s="203">
        <v>0</v>
      </c>
      <c r="I137" s="195">
        <v>0</v>
      </c>
      <c r="J137" s="195">
        <v>0</v>
      </c>
      <c r="K137" s="204">
        <v>0</v>
      </c>
    </row>
    <row r="138" spans="1:11" s="1" customFormat="1" ht="42.75" x14ac:dyDescent="0.2">
      <c r="A138" s="9">
        <f t="shared" si="4"/>
        <v>127</v>
      </c>
      <c r="B138" s="8">
        <v>72219</v>
      </c>
      <c r="C138" s="120" t="s">
        <v>120</v>
      </c>
      <c r="D138" s="91" t="s">
        <v>54</v>
      </c>
      <c r="E138" s="99">
        <v>33517793</v>
      </c>
      <c r="F138" s="20">
        <v>33517793</v>
      </c>
      <c r="G138" s="98">
        <v>20305354.350000001</v>
      </c>
      <c r="H138" s="203">
        <v>34</v>
      </c>
      <c r="I138" s="195">
        <v>6</v>
      </c>
      <c r="J138" s="195">
        <v>5.78</v>
      </c>
      <c r="K138" s="204">
        <v>4.4000000000000004</v>
      </c>
    </row>
    <row r="139" spans="1:11" s="1" customFormat="1" ht="42.75" x14ac:dyDescent="0.2">
      <c r="A139" s="9">
        <f t="shared" si="4"/>
        <v>128</v>
      </c>
      <c r="B139" s="11">
        <v>72220</v>
      </c>
      <c r="C139" s="120" t="s">
        <v>14</v>
      </c>
      <c r="D139" s="91" t="s">
        <v>54</v>
      </c>
      <c r="E139" s="99">
        <v>27524022</v>
      </c>
      <c r="F139" s="20">
        <v>27524022</v>
      </c>
      <c r="G139" s="98">
        <v>19154977.07</v>
      </c>
      <c r="H139" s="203">
        <v>27.92</v>
      </c>
      <c r="I139" s="195">
        <v>5</v>
      </c>
      <c r="J139" s="195">
        <v>4.76</v>
      </c>
      <c r="K139" s="204">
        <v>4.4800000000000004</v>
      </c>
    </row>
    <row r="140" spans="1:11" s="1" customFormat="1" ht="15" customHeight="1" x14ac:dyDescent="0.2">
      <c r="A140" s="117" t="s">
        <v>121</v>
      </c>
      <c r="B140" s="89"/>
      <c r="C140" s="76"/>
      <c r="D140" s="90"/>
      <c r="E140" s="96"/>
      <c r="F140" s="89"/>
      <c r="G140" s="97"/>
      <c r="H140" s="205"/>
      <c r="I140" s="206"/>
      <c r="J140" s="206"/>
      <c r="K140" s="207"/>
    </row>
    <row r="141" spans="1:11" s="1" customFormat="1" ht="42.75" x14ac:dyDescent="0.2">
      <c r="A141" s="9">
        <v>129</v>
      </c>
      <c r="B141" s="10">
        <v>210112</v>
      </c>
      <c r="C141" s="120" t="s">
        <v>28</v>
      </c>
      <c r="D141" s="91" t="s">
        <v>54</v>
      </c>
      <c r="E141" s="70">
        <v>2940000</v>
      </c>
      <c r="F141" s="23">
        <v>2940000</v>
      </c>
      <c r="G141" s="98">
        <v>0</v>
      </c>
      <c r="H141" s="203">
        <v>31</v>
      </c>
      <c r="I141" s="195">
        <v>1</v>
      </c>
      <c r="J141" s="195">
        <v>0.6</v>
      </c>
      <c r="K141" s="204">
        <v>0</v>
      </c>
    </row>
    <row r="142" spans="1:11" s="1" customFormat="1" ht="42.75" x14ac:dyDescent="0.2">
      <c r="A142" s="9">
        <f t="shared" ref="A142:A149" si="5">A141+1</f>
        <v>130</v>
      </c>
      <c r="B142" s="11">
        <v>210221</v>
      </c>
      <c r="C142" s="120" t="s">
        <v>122</v>
      </c>
      <c r="D142" s="91" t="s">
        <v>54</v>
      </c>
      <c r="E142" s="70">
        <v>1760000</v>
      </c>
      <c r="F142" s="23">
        <v>1760000</v>
      </c>
      <c r="G142" s="98">
        <v>0</v>
      </c>
      <c r="H142" s="203">
        <v>22</v>
      </c>
      <c r="I142" s="195">
        <v>0</v>
      </c>
      <c r="J142" s="195">
        <v>0.34</v>
      </c>
      <c r="K142" s="204">
        <v>0</v>
      </c>
    </row>
    <row r="143" spans="1:11" s="1" customFormat="1" ht="42.75" x14ac:dyDescent="0.2">
      <c r="A143" s="9">
        <f t="shared" si="5"/>
        <v>131</v>
      </c>
      <c r="B143" s="11">
        <v>210222</v>
      </c>
      <c r="C143" s="120" t="s">
        <v>123</v>
      </c>
      <c r="D143" s="91" t="s">
        <v>54</v>
      </c>
      <c r="E143" s="70">
        <v>624000</v>
      </c>
      <c r="F143" s="23">
        <v>624000</v>
      </c>
      <c r="G143" s="98">
        <v>0</v>
      </c>
      <c r="H143" s="203">
        <v>7.8</v>
      </c>
      <c r="I143" s="195">
        <v>0</v>
      </c>
      <c r="J143" s="195">
        <v>0.12</v>
      </c>
      <c r="K143" s="204">
        <v>0</v>
      </c>
    </row>
    <row r="144" spans="1:11" s="1" customFormat="1" ht="57" x14ac:dyDescent="0.2">
      <c r="A144" s="9">
        <f t="shared" si="5"/>
        <v>132</v>
      </c>
      <c r="B144" s="11">
        <v>210430</v>
      </c>
      <c r="C144" s="120" t="s">
        <v>124</v>
      </c>
      <c r="D144" s="91" t="s">
        <v>54</v>
      </c>
      <c r="E144" s="70">
        <v>500000</v>
      </c>
      <c r="F144" s="23">
        <v>26199140</v>
      </c>
      <c r="G144" s="98">
        <v>19015053.829999998</v>
      </c>
      <c r="H144" s="203">
        <v>15</v>
      </c>
      <c r="I144" s="195">
        <v>5</v>
      </c>
      <c r="J144" s="195">
        <v>5.24</v>
      </c>
      <c r="K144" s="204">
        <v>4.17</v>
      </c>
    </row>
    <row r="145" spans="1:11" s="1" customFormat="1" ht="57" x14ac:dyDescent="0.2">
      <c r="A145" s="9">
        <f t="shared" si="5"/>
        <v>133</v>
      </c>
      <c r="B145" s="11">
        <v>210761</v>
      </c>
      <c r="C145" s="120" t="s">
        <v>236</v>
      </c>
      <c r="D145" s="91" t="s">
        <v>54</v>
      </c>
      <c r="E145" s="70">
        <v>0</v>
      </c>
      <c r="F145" s="23">
        <v>42554180</v>
      </c>
      <c r="G145" s="98">
        <v>38138381.130000003</v>
      </c>
      <c r="H145" s="203">
        <v>7.7</v>
      </c>
      <c r="I145" s="195">
        <v>2.7</v>
      </c>
      <c r="J145" s="195">
        <v>7.6</v>
      </c>
      <c r="K145" s="204">
        <v>7.0200000000000005</v>
      </c>
    </row>
    <row r="146" spans="1:11" s="1" customFormat="1" ht="42.75" x14ac:dyDescent="0.2">
      <c r="A146" s="9">
        <f t="shared" si="5"/>
        <v>134</v>
      </c>
      <c r="B146" s="8">
        <v>211099</v>
      </c>
      <c r="C146" s="120" t="s">
        <v>125</v>
      </c>
      <c r="D146" s="91" t="s">
        <v>54</v>
      </c>
      <c r="E146" s="70">
        <v>47331000</v>
      </c>
      <c r="F146" s="23">
        <v>11000000</v>
      </c>
      <c r="G146" s="98">
        <v>0</v>
      </c>
      <c r="H146" s="203">
        <v>17</v>
      </c>
      <c r="I146" s="195">
        <v>6</v>
      </c>
      <c r="J146" s="195">
        <v>2.1</v>
      </c>
      <c r="K146" s="204">
        <v>0</v>
      </c>
    </row>
    <row r="147" spans="1:11" s="1" customFormat="1" ht="42.75" x14ac:dyDescent="0.2">
      <c r="A147" s="9">
        <f t="shared" si="5"/>
        <v>135</v>
      </c>
      <c r="B147" s="8">
        <v>224311</v>
      </c>
      <c r="C147" s="120" t="s">
        <v>184</v>
      </c>
      <c r="D147" s="91" t="s">
        <v>54</v>
      </c>
      <c r="E147" s="70">
        <v>5000000</v>
      </c>
      <c r="F147" s="23">
        <v>7127516</v>
      </c>
      <c r="G147" s="98">
        <v>6715732.1200000001</v>
      </c>
      <c r="H147" s="203">
        <v>32</v>
      </c>
      <c r="I147" s="195">
        <v>6</v>
      </c>
      <c r="J147" s="195">
        <v>0.93</v>
      </c>
      <c r="K147" s="204">
        <v>0.91999999999999993</v>
      </c>
    </row>
    <row r="148" spans="1:11" s="1" customFormat="1" ht="42.75" x14ac:dyDescent="0.2">
      <c r="A148" s="9">
        <f t="shared" si="5"/>
        <v>136</v>
      </c>
      <c r="B148" s="8">
        <v>228249</v>
      </c>
      <c r="C148" s="120" t="s">
        <v>298</v>
      </c>
      <c r="D148" s="91" t="s">
        <v>54</v>
      </c>
      <c r="E148" s="70">
        <v>0</v>
      </c>
      <c r="F148" s="23">
        <v>33653579</v>
      </c>
      <c r="G148" s="98">
        <v>32291772.800000001</v>
      </c>
      <c r="H148" s="203">
        <v>9</v>
      </c>
      <c r="I148" s="195">
        <v>0.2</v>
      </c>
      <c r="J148" s="195">
        <v>4.62</v>
      </c>
      <c r="K148" s="204">
        <v>4.62</v>
      </c>
    </row>
    <row r="149" spans="1:11" s="1" customFormat="1" ht="42.75" x14ac:dyDescent="0.2">
      <c r="A149" s="9">
        <f t="shared" si="5"/>
        <v>137</v>
      </c>
      <c r="B149" s="8">
        <v>228250</v>
      </c>
      <c r="C149" s="120" t="s">
        <v>48</v>
      </c>
      <c r="D149" s="91" t="s">
        <v>65</v>
      </c>
      <c r="E149" s="70">
        <v>5200000</v>
      </c>
      <c r="F149" s="23">
        <v>51842349</v>
      </c>
      <c r="G149" s="98">
        <v>51350196.090000004</v>
      </c>
      <c r="H149" s="203">
        <v>13</v>
      </c>
      <c r="I149" s="195">
        <v>5</v>
      </c>
      <c r="J149" s="195">
        <v>3.98</v>
      </c>
      <c r="K149" s="204">
        <v>4.1300000000000008</v>
      </c>
    </row>
    <row r="150" spans="1:11" s="1" customFormat="1" ht="15" customHeight="1" x14ac:dyDescent="0.2">
      <c r="A150" s="117" t="s">
        <v>126</v>
      </c>
      <c r="B150" s="89"/>
      <c r="C150" s="76"/>
      <c r="D150" s="90"/>
      <c r="E150" s="96"/>
      <c r="F150" s="89"/>
      <c r="G150" s="97"/>
      <c r="H150" s="205"/>
      <c r="I150" s="206"/>
      <c r="J150" s="206"/>
      <c r="K150" s="207"/>
    </row>
    <row r="151" spans="1:11" s="1" customFormat="1" ht="71.25" x14ac:dyDescent="0.2">
      <c r="A151" s="9">
        <f>A149+1</f>
        <v>138</v>
      </c>
      <c r="B151" s="8">
        <v>191416</v>
      </c>
      <c r="C151" s="120" t="s">
        <v>127</v>
      </c>
      <c r="D151" s="91" t="s">
        <v>54</v>
      </c>
      <c r="E151" s="70">
        <v>15000000</v>
      </c>
      <c r="F151" s="23">
        <v>15000000</v>
      </c>
      <c r="G151" s="103">
        <v>0</v>
      </c>
      <c r="H151" s="203">
        <v>17.5</v>
      </c>
      <c r="I151" s="195">
        <v>0</v>
      </c>
      <c r="J151" s="195">
        <v>4.62</v>
      </c>
      <c r="K151" s="204">
        <v>0</v>
      </c>
    </row>
    <row r="152" spans="1:11" s="1" customFormat="1" ht="42.75" x14ac:dyDescent="0.2">
      <c r="A152" s="9">
        <f t="shared" ref="A152" si="6">A151+1</f>
        <v>139</v>
      </c>
      <c r="B152" s="8">
        <v>207018</v>
      </c>
      <c r="C152" s="120" t="s">
        <v>237</v>
      </c>
      <c r="D152" s="91" t="s">
        <v>54</v>
      </c>
      <c r="E152" s="70">
        <v>0</v>
      </c>
      <c r="F152" s="23">
        <v>33234026</v>
      </c>
      <c r="G152" s="103">
        <v>32665322.780000001</v>
      </c>
      <c r="H152" s="203">
        <v>6</v>
      </c>
      <c r="I152" s="195">
        <v>4.05</v>
      </c>
      <c r="J152" s="195">
        <v>1.65</v>
      </c>
      <c r="K152" s="204">
        <v>3.06</v>
      </c>
    </row>
    <row r="153" spans="1:11" s="1" customFormat="1" ht="15" customHeight="1" x14ac:dyDescent="0.2">
      <c r="A153" s="117" t="s">
        <v>128</v>
      </c>
      <c r="B153" s="89"/>
      <c r="C153" s="76"/>
      <c r="D153" s="90"/>
      <c r="E153" s="96"/>
      <c r="F153" s="89"/>
      <c r="G153" s="97"/>
      <c r="H153" s="205"/>
      <c r="I153" s="206"/>
      <c r="J153" s="206"/>
      <c r="K153" s="207"/>
    </row>
    <row r="154" spans="1:11" s="1" customFormat="1" ht="57" x14ac:dyDescent="0.2">
      <c r="A154" s="9">
        <f>A152+1</f>
        <v>140</v>
      </c>
      <c r="B154" s="8">
        <v>191415</v>
      </c>
      <c r="C154" s="120" t="s">
        <v>29</v>
      </c>
      <c r="D154" s="91" t="s">
        <v>55</v>
      </c>
      <c r="E154" s="70">
        <v>1381000</v>
      </c>
      <c r="F154" s="23">
        <v>1381000</v>
      </c>
      <c r="G154" s="103">
        <v>0</v>
      </c>
      <c r="H154" s="203">
        <v>204</v>
      </c>
      <c r="I154" s="195">
        <v>0</v>
      </c>
      <c r="J154" s="195">
        <v>7.67</v>
      </c>
      <c r="K154" s="204">
        <v>0</v>
      </c>
    </row>
    <row r="155" spans="1:11" s="1" customFormat="1" ht="15" customHeight="1" x14ac:dyDescent="0.2">
      <c r="A155" s="117" t="s">
        <v>129</v>
      </c>
      <c r="B155" s="89"/>
      <c r="C155" s="76"/>
      <c r="D155" s="90"/>
      <c r="E155" s="96"/>
      <c r="F155" s="89"/>
      <c r="G155" s="97"/>
      <c r="H155" s="205"/>
      <c r="I155" s="206"/>
      <c r="J155" s="206"/>
      <c r="K155" s="207"/>
    </row>
    <row r="156" spans="1:11" s="1" customFormat="1" ht="57" x14ac:dyDescent="0.2">
      <c r="A156" s="9">
        <f>A154+1</f>
        <v>141</v>
      </c>
      <c r="B156" s="8">
        <v>189882</v>
      </c>
      <c r="C156" s="120" t="s">
        <v>130</v>
      </c>
      <c r="D156" s="91" t="s">
        <v>55</v>
      </c>
      <c r="E156" s="70">
        <v>26219926</v>
      </c>
      <c r="F156" s="23">
        <v>20207450</v>
      </c>
      <c r="G156" s="103">
        <v>0</v>
      </c>
      <c r="H156" s="203">
        <v>600</v>
      </c>
      <c r="I156" s="195">
        <v>207.59</v>
      </c>
      <c r="J156" s="195">
        <v>160.76</v>
      </c>
      <c r="K156" s="204">
        <v>0</v>
      </c>
    </row>
    <row r="157" spans="1:11" s="1" customFormat="1" ht="15" customHeight="1" x14ac:dyDescent="0.2">
      <c r="A157" s="117" t="s">
        <v>131</v>
      </c>
      <c r="B157" s="89"/>
      <c r="C157" s="76"/>
      <c r="D157" s="90"/>
      <c r="E157" s="96"/>
      <c r="F157" s="89"/>
      <c r="G157" s="97"/>
      <c r="H157" s="205"/>
      <c r="I157" s="206"/>
      <c r="J157" s="206"/>
      <c r="K157" s="207"/>
    </row>
    <row r="158" spans="1:11" s="1" customFormat="1" ht="57" x14ac:dyDescent="0.2">
      <c r="A158" s="9">
        <f>+A156+1</f>
        <v>142</v>
      </c>
      <c r="B158" s="8">
        <v>226251</v>
      </c>
      <c r="C158" s="120" t="s">
        <v>132</v>
      </c>
      <c r="D158" s="91" t="s">
        <v>54</v>
      </c>
      <c r="E158" s="70">
        <v>6000000</v>
      </c>
      <c r="F158" s="23">
        <v>1364829</v>
      </c>
      <c r="G158" s="98">
        <v>1364828.54</v>
      </c>
      <c r="H158" s="203">
        <v>1.5</v>
      </c>
      <c r="I158" s="195">
        <v>1.4</v>
      </c>
      <c r="J158" s="195">
        <v>0.15</v>
      </c>
      <c r="K158" s="204">
        <v>0</v>
      </c>
    </row>
    <row r="159" spans="1:11" s="1" customFormat="1" ht="42.75" x14ac:dyDescent="0.2">
      <c r="A159" s="9">
        <f t="shared" ref="A159:A162" si="7">+A158+1</f>
        <v>143</v>
      </c>
      <c r="B159" s="8">
        <v>226253</v>
      </c>
      <c r="C159" s="120" t="s">
        <v>50</v>
      </c>
      <c r="D159" s="91" t="s">
        <v>54</v>
      </c>
      <c r="E159" s="70">
        <v>10000000</v>
      </c>
      <c r="F159" s="23">
        <v>153861</v>
      </c>
      <c r="G159" s="98">
        <v>0</v>
      </c>
      <c r="H159" s="203">
        <v>3.9</v>
      </c>
      <c r="I159" s="195">
        <v>0</v>
      </c>
      <c r="J159" s="195">
        <v>0.02</v>
      </c>
      <c r="K159" s="204">
        <v>0</v>
      </c>
    </row>
    <row r="160" spans="1:11" s="1" customFormat="1" ht="28.5" x14ac:dyDescent="0.2">
      <c r="A160" s="9">
        <v>144</v>
      </c>
      <c r="B160" s="8">
        <v>226259</v>
      </c>
      <c r="C160" s="120" t="s">
        <v>133</v>
      </c>
      <c r="D160" s="91" t="s">
        <v>55</v>
      </c>
      <c r="E160" s="70">
        <v>20000000</v>
      </c>
      <c r="F160" s="23">
        <v>57311</v>
      </c>
      <c r="G160" s="98">
        <v>0</v>
      </c>
      <c r="H160" s="203">
        <v>60</v>
      </c>
      <c r="I160" s="195">
        <v>0</v>
      </c>
      <c r="J160" s="195">
        <v>0.22</v>
      </c>
      <c r="K160" s="204">
        <v>0</v>
      </c>
    </row>
    <row r="161" spans="1:11" s="1" customFormat="1" ht="57" x14ac:dyDescent="0.2">
      <c r="A161" s="9">
        <f t="shared" si="7"/>
        <v>145</v>
      </c>
      <c r="B161" s="8">
        <v>226260</v>
      </c>
      <c r="C161" s="120" t="s">
        <v>134</v>
      </c>
      <c r="D161" s="91" t="s">
        <v>54</v>
      </c>
      <c r="E161" s="70">
        <v>20000000</v>
      </c>
      <c r="F161" s="23">
        <v>79450</v>
      </c>
      <c r="G161" s="98">
        <v>0</v>
      </c>
      <c r="H161" s="203">
        <v>3</v>
      </c>
      <c r="I161" s="195">
        <v>0</v>
      </c>
      <c r="J161" s="195">
        <v>0.01</v>
      </c>
      <c r="K161" s="204">
        <v>0</v>
      </c>
    </row>
    <row r="162" spans="1:11" s="1" customFormat="1" ht="57" x14ac:dyDescent="0.2">
      <c r="A162" s="9">
        <f t="shared" si="7"/>
        <v>146</v>
      </c>
      <c r="B162" s="8">
        <v>226261</v>
      </c>
      <c r="C162" s="120" t="s">
        <v>135</v>
      </c>
      <c r="D162" s="91" t="s">
        <v>54</v>
      </c>
      <c r="E162" s="70">
        <v>10000000</v>
      </c>
      <c r="F162" s="23">
        <v>83420</v>
      </c>
      <c r="G162" s="98">
        <v>83419.34</v>
      </c>
      <c r="H162" s="203">
        <v>3</v>
      </c>
      <c r="I162" s="195">
        <v>0</v>
      </c>
      <c r="J162" s="195">
        <v>0.01</v>
      </c>
      <c r="K162" s="204">
        <v>0</v>
      </c>
    </row>
    <row r="163" spans="1:11" s="1" customFormat="1" ht="23.25" customHeight="1" thickBot="1" x14ac:dyDescent="0.25">
      <c r="A163" s="83" t="s">
        <v>42</v>
      </c>
      <c r="B163" s="84"/>
      <c r="C163" s="85"/>
      <c r="D163" s="77"/>
      <c r="E163" s="104">
        <f>SUM(E7:E162)</f>
        <v>2423911405</v>
      </c>
      <c r="F163" s="105">
        <f>SUM(F7:F162)</f>
        <v>2813799501</v>
      </c>
      <c r="G163" s="106">
        <f>SUM(G7:G162)</f>
        <v>1805294949.8099997</v>
      </c>
      <c r="H163" s="208"/>
      <c r="I163" s="209"/>
      <c r="J163" s="209"/>
      <c r="K163" s="209"/>
    </row>
  </sheetData>
  <mergeCells count="9">
    <mergeCell ref="A163:C163"/>
    <mergeCell ref="E4:G4"/>
    <mergeCell ref="D4:D5"/>
    <mergeCell ref="H4:K4"/>
    <mergeCell ref="A2:C2"/>
    <mergeCell ref="A4:A5"/>
    <mergeCell ref="B4:B5"/>
    <mergeCell ref="C4:C5"/>
    <mergeCell ref="A3:D3"/>
  </mergeCells>
  <conditionalFormatting sqref="B9:B10">
    <cfRule type="duplicateValues" dxfId="22" priority="12"/>
  </conditionalFormatting>
  <conditionalFormatting sqref="B40:B44 B46:B58">
    <cfRule type="duplicateValues" dxfId="21" priority="10"/>
  </conditionalFormatting>
  <conditionalFormatting sqref="B64:B66">
    <cfRule type="duplicateValues" dxfId="20" priority="9"/>
  </conditionalFormatting>
  <conditionalFormatting sqref="B80:B81">
    <cfRule type="duplicateValues" dxfId="19" priority="8"/>
  </conditionalFormatting>
  <conditionalFormatting sqref="B94:B103">
    <cfRule type="duplicateValues" dxfId="18" priority="7"/>
  </conditionalFormatting>
  <conditionalFormatting sqref="B106">
    <cfRule type="duplicateValues" dxfId="17" priority="6"/>
  </conditionalFormatting>
  <conditionalFormatting sqref="B112">
    <cfRule type="duplicateValues" dxfId="16" priority="5"/>
  </conditionalFormatting>
  <conditionalFormatting sqref="B114:B116">
    <cfRule type="duplicateValues" dxfId="15" priority="4"/>
  </conditionalFormatting>
  <conditionalFormatting sqref="B127:B137">
    <cfRule type="duplicateValues" dxfId="14" priority="3"/>
  </conditionalFormatting>
  <conditionalFormatting sqref="B105">
    <cfRule type="duplicateValues" dxfId="13" priority="2"/>
  </conditionalFormatting>
  <conditionalFormatting sqref="B45">
    <cfRule type="duplicateValues" dxfId="12" priority="1"/>
  </conditionalFormatting>
  <conditionalFormatting sqref="B11:B15">
    <cfRule type="duplicateValues" dxfId="11" priority="18"/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17" scale="30" orientation="landscape" r:id="rId1"/>
  <rowBreaks count="1" manualBreakCount="1">
    <brk id="2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Y68"/>
  <sheetViews>
    <sheetView view="pageBreakPreview" zoomScale="70" zoomScaleNormal="80" zoomScaleSheetLayoutView="70" workbookViewId="0">
      <pane ySplit="5" topLeftCell="A6" activePane="bottomLeft" state="frozen"/>
      <selection activeCell="C70" sqref="C70"/>
      <selection pane="bottomLeft" activeCell="J2" sqref="J2"/>
    </sheetView>
  </sheetViews>
  <sheetFormatPr baseColWidth="10" defaultColWidth="11.42578125" defaultRowHeight="14.25" x14ac:dyDescent="0.2"/>
  <cols>
    <col min="1" max="1" width="10" style="5" customWidth="1"/>
    <col min="2" max="2" width="12.28515625" style="6" customWidth="1"/>
    <col min="3" max="3" width="51.42578125" style="135" customWidth="1"/>
    <col min="4" max="4" width="23.85546875" style="3" customWidth="1"/>
    <col min="5" max="5" width="24.28515625" style="27" customWidth="1"/>
    <col min="6" max="6" width="23.28515625" style="26" customWidth="1"/>
    <col min="7" max="7" width="27.7109375" style="12" customWidth="1"/>
    <col min="8" max="8" width="19.42578125" style="12" customWidth="1"/>
    <col min="9" max="11" width="18.85546875" style="12" customWidth="1"/>
    <col min="12" max="12" width="14" style="1" hidden="1" customWidth="1"/>
    <col min="13" max="13" width="13.140625" style="1" hidden="1" customWidth="1"/>
    <col min="14" max="14" width="14.42578125" style="1" hidden="1" customWidth="1"/>
    <col min="15" max="15" width="48.140625" style="1" hidden="1" customWidth="1"/>
    <col min="16" max="16" width="27.42578125" style="1" hidden="1" customWidth="1"/>
    <col min="17" max="16384" width="11.42578125" style="1"/>
  </cols>
  <sheetData>
    <row r="1" spans="1:16" ht="15" customHeight="1" x14ac:dyDescent="0.2">
      <c r="A1" s="80" t="s">
        <v>0</v>
      </c>
      <c r="B1" s="80"/>
      <c r="C1" s="80"/>
      <c r="D1" s="80"/>
    </row>
    <row r="2" spans="1:16" ht="15" customHeight="1" x14ac:dyDescent="0.2">
      <c r="A2" s="80" t="s">
        <v>137</v>
      </c>
      <c r="B2" s="80"/>
      <c r="C2" s="80"/>
      <c r="D2" s="80"/>
      <c r="J2" s="124" t="s">
        <v>314</v>
      </c>
    </row>
    <row r="3" spans="1:16" ht="15.75" customHeight="1" thickBot="1" x14ac:dyDescent="0.25">
      <c r="A3" s="80" t="s">
        <v>202</v>
      </c>
      <c r="B3" s="80"/>
      <c r="C3" s="80"/>
      <c r="D3" s="80"/>
      <c r="E3" s="4"/>
      <c r="F3" s="12"/>
    </row>
    <row r="4" spans="1:16" ht="15" x14ac:dyDescent="0.2">
      <c r="A4" s="113" t="s">
        <v>2</v>
      </c>
      <c r="B4" s="114" t="s">
        <v>3</v>
      </c>
      <c r="C4" s="115" t="s">
        <v>4</v>
      </c>
      <c r="D4" s="116" t="s">
        <v>53</v>
      </c>
      <c r="E4" s="93" t="s">
        <v>45</v>
      </c>
      <c r="F4" s="94"/>
      <c r="G4" s="95"/>
      <c r="H4" s="108" t="s">
        <v>47</v>
      </c>
      <c r="I4" s="108"/>
      <c r="J4" s="108"/>
      <c r="K4" s="109"/>
      <c r="L4" s="82" t="s">
        <v>181</v>
      </c>
      <c r="M4" s="81"/>
      <c r="N4" s="81" t="s">
        <v>59</v>
      </c>
      <c r="O4" s="81" t="s">
        <v>60</v>
      </c>
      <c r="P4" s="81" t="s">
        <v>182</v>
      </c>
    </row>
    <row r="5" spans="1:16" ht="31.5" customHeight="1" thickBot="1" x14ac:dyDescent="0.25">
      <c r="A5" s="157"/>
      <c r="B5" s="158"/>
      <c r="C5" s="159"/>
      <c r="D5" s="160"/>
      <c r="E5" s="161" t="s">
        <v>44</v>
      </c>
      <c r="F5" s="162" t="s">
        <v>43</v>
      </c>
      <c r="G5" s="163" t="s">
        <v>49</v>
      </c>
      <c r="H5" s="149" t="s">
        <v>46</v>
      </c>
      <c r="I5" s="18" t="s">
        <v>44</v>
      </c>
      <c r="J5" s="18" t="s">
        <v>43</v>
      </c>
      <c r="K5" s="163" t="s">
        <v>49</v>
      </c>
      <c r="L5" s="149" t="s">
        <v>51</v>
      </c>
      <c r="M5" s="18" t="s">
        <v>52</v>
      </c>
      <c r="N5" s="81"/>
      <c r="O5" s="81"/>
      <c r="P5" s="81"/>
    </row>
    <row r="6" spans="1:16" s="2" customFormat="1" ht="17.25" customHeight="1" x14ac:dyDescent="0.2">
      <c r="A6" s="150" t="s">
        <v>138</v>
      </c>
      <c r="B6" s="151"/>
      <c r="C6" s="152"/>
      <c r="D6" s="153"/>
      <c r="E6" s="154"/>
      <c r="F6" s="151"/>
      <c r="G6" s="155"/>
      <c r="H6" s="156"/>
      <c r="I6" s="151"/>
      <c r="J6" s="151"/>
      <c r="K6" s="151"/>
      <c r="L6" s="125"/>
      <c r="M6" s="125"/>
      <c r="N6" s="125"/>
      <c r="O6" s="125"/>
      <c r="P6" s="125"/>
    </row>
    <row r="7" spans="1:16" s="2" customFormat="1" ht="57" x14ac:dyDescent="0.2">
      <c r="A7" s="9">
        <v>1</v>
      </c>
      <c r="B7" s="8">
        <v>131645</v>
      </c>
      <c r="C7" s="120" t="s">
        <v>156</v>
      </c>
      <c r="D7" s="91" t="s">
        <v>143</v>
      </c>
      <c r="E7" s="138">
        <v>3852934</v>
      </c>
      <c r="F7" s="13">
        <v>3852934</v>
      </c>
      <c r="G7" s="139">
        <v>0</v>
      </c>
      <c r="H7" s="194">
        <v>1745</v>
      </c>
      <c r="I7" s="195">
        <v>2610</v>
      </c>
      <c r="J7" s="195">
        <v>2584</v>
      </c>
      <c r="K7" s="195">
        <v>0</v>
      </c>
      <c r="L7" s="15">
        <v>154</v>
      </c>
      <c r="M7" s="15">
        <v>157</v>
      </c>
      <c r="N7" s="15">
        <v>1745</v>
      </c>
      <c r="O7" s="15" t="s">
        <v>142</v>
      </c>
      <c r="P7" s="15" t="s">
        <v>61</v>
      </c>
    </row>
    <row r="8" spans="1:16" s="2" customFormat="1" ht="57" x14ac:dyDescent="0.2">
      <c r="A8" s="9">
        <v>2</v>
      </c>
      <c r="B8" s="8">
        <v>132718</v>
      </c>
      <c r="C8" s="120" t="s">
        <v>299</v>
      </c>
      <c r="D8" s="91" t="s">
        <v>56</v>
      </c>
      <c r="E8" s="70">
        <v>0</v>
      </c>
      <c r="F8" s="23">
        <v>47809</v>
      </c>
      <c r="G8" s="139">
        <v>0</v>
      </c>
      <c r="H8" s="194">
        <v>119</v>
      </c>
      <c r="I8" s="195">
        <v>14</v>
      </c>
      <c r="J8" s="195">
        <v>1</v>
      </c>
      <c r="K8" s="195">
        <v>1</v>
      </c>
      <c r="L8" s="15"/>
      <c r="M8" s="15"/>
      <c r="N8" s="15"/>
      <c r="O8" s="15"/>
      <c r="P8" s="15"/>
    </row>
    <row r="9" spans="1:16" s="2" customFormat="1" ht="42.75" x14ac:dyDescent="0.2">
      <c r="A9" s="9">
        <f t="shared" ref="A9:A25" si="0">A8+1</f>
        <v>3</v>
      </c>
      <c r="B9" s="10">
        <v>132781</v>
      </c>
      <c r="C9" s="120" t="s">
        <v>139</v>
      </c>
      <c r="D9" s="91" t="s">
        <v>143</v>
      </c>
      <c r="E9" s="70">
        <v>619245</v>
      </c>
      <c r="F9" s="23">
        <v>1230356</v>
      </c>
      <c r="G9" s="139">
        <v>1230354.3799999999</v>
      </c>
      <c r="H9" s="194">
        <v>2154</v>
      </c>
      <c r="I9" s="195">
        <v>711</v>
      </c>
      <c r="J9" s="195">
        <v>351</v>
      </c>
      <c r="K9" s="195">
        <v>318.69</v>
      </c>
      <c r="L9" s="15">
        <v>56</v>
      </c>
      <c r="M9" s="15">
        <v>64</v>
      </c>
      <c r="N9" s="15">
        <v>2154</v>
      </c>
      <c r="O9" s="15" t="s">
        <v>142</v>
      </c>
      <c r="P9" s="15" t="s">
        <v>61</v>
      </c>
    </row>
    <row r="10" spans="1:16" s="2" customFormat="1" ht="42.75" x14ac:dyDescent="0.2">
      <c r="A10" s="9">
        <f t="shared" si="0"/>
        <v>4</v>
      </c>
      <c r="B10" s="10">
        <v>133369</v>
      </c>
      <c r="C10" s="120" t="s">
        <v>300</v>
      </c>
      <c r="D10" s="91" t="s">
        <v>143</v>
      </c>
      <c r="E10" s="70">
        <v>0</v>
      </c>
      <c r="F10" s="23">
        <v>703782</v>
      </c>
      <c r="G10" s="139">
        <v>477112.05</v>
      </c>
      <c r="H10" s="194">
        <v>547</v>
      </c>
      <c r="I10" s="195">
        <v>334</v>
      </c>
      <c r="J10" s="195">
        <v>201</v>
      </c>
      <c r="K10" s="195">
        <v>196</v>
      </c>
      <c r="L10" s="15"/>
      <c r="M10" s="15"/>
      <c r="N10" s="15"/>
      <c r="O10" s="15"/>
      <c r="P10" s="15"/>
    </row>
    <row r="11" spans="1:16" s="2" customFormat="1" ht="42.75" x14ac:dyDescent="0.2">
      <c r="A11" s="9">
        <f t="shared" si="0"/>
        <v>5</v>
      </c>
      <c r="B11" s="10">
        <v>133657</v>
      </c>
      <c r="C11" s="120" t="s">
        <v>301</v>
      </c>
      <c r="D11" s="91" t="s">
        <v>143</v>
      </c>
      <c r="E11" s="70">
        <v>0</v>
      </c>
      <c r="F11" s="23">
        <v>1707860</v>
      </c>
      <c r="G11" s="139">
        <v>320259.7</v>
      </c>
      <c r="H11" s="194">
        <v>386</v>
      </c>
      <c r="I11" s="195">
        <v>307.02</v>
      </c>
      <c r="J11" s="195">
        <v>488</v>
      </c>
      <c r="K11" s="195">
        <v>146.4</v>
      </c>
      <c r="L11" s="15"/>
      <c r="M11" s="15"/>
      <c r="N11" s="15"/>
      <c r="O11" s="15"/>
      <c r="P11" s="15"/>
    </row>
    <row r="12" spans="1:16" s="2" customFormat="1" ht="57" x14ac:dyDescent="0.2">
      <c r="A12" s="9">
        <f t="shared" si="0"/>
        <v>6</v>
      </c>
      <c r="B12" s="10">
        <v>133663</v>
      </c>
      <c r="C12" s="120" t="s">
        <v>302</v>
      </c>
      <c r="D12" s="91" t="s">
        <v>143</v>
      </c>
      <c r="E12" s="70">
        <v>0</v>
      </c>
      <c r="F12" s="23">
        <v>1048919</v>
      </c>
      <c r="G12" s="139">
        <v>137190.23000000001</v>
      </c>
      <c r="H12" s="194">
        <v>294</v>
      </c>
      <c r="I12" s="195">
        <v>243</v>
      </c>
      <c r="J12" s="195">
        <v>300</v>
      </c>
      <c r="K12" s="195">
        <v>61.06</v>
      </c>
      <c r="L12" s="15"/>
      <c r="M12" s="15"/>
      <c r="N12" s="15"/>
      <c r="O12" s="15"/>
      <c r="P12" s="15"/>
    </row>
    <row r="13" spans="1:16" s="2" customFormat="1" ht="57" x14ac:dyDescent="0.2">
      <c r="A13" s="9">
        <f t="shared" si="0"/>
        <v>7</v>
      </c>
      <c r="B13" s="10">
        <v>133671</v>
      </c>
      <c r="C13" s="120" t="s">
        <v>303</v>
      </c>
      <c r="D13" s="91" t="s">
        <v>143</v>
      </c>
      <c r="E13" s="70">
        <v>0</v>
      </c>
      <c r="F13" s="23">
        <v>2714486</v>
      </c>
      <c r="G13" s="139">
        <v>328074.37</v>
      </c>
      <c r="H13" s="194">
        <v>936</v>
      </c>
      <c r="I13" s="195">
        <v>742</v>
      </c>
      <c r="J13" s="195">
        <v>776</v>
      </c>
      <c r="K13" s="195">
        <v>95.91</v>
      </c>
      <c r="L13" s="15"/>
      <c r="M13" s="15"/>
      <c r="N13" s="15"/>
      <c r="O13" s="15"/>
      <c r="P13" s="15"/>
    </row>
    <row r="14" spans="1:16" s="2" customFormat="1" ht="57" x14ac:dyDescent="0.2">
      <c r="A14" s="9">
        <v>8</v>
      </c>
      <c r="B14" s="10">
        <v>135234</v>
      </c>
      <c r="C14" s="120" t="s">
        <v>304</v>
      </c>
      <c r="D14" s="91" t="s">
        <v>56</v>
      </c>
      <c r="E14" s="70">
        <v>0</v>
      </c>
      <c r="F14" s="23">
        <v>8359</v>
      </c>
      <c r="G14" s="139">
        <v>0</v>
      </c>
      <c r="H14" s="194">
        <v>355</v>
      </c>
      <c r="I14" s="195">
        <v>1</v>
      </c>
      <c r="J14" s="195">
        <v>1</v>
      </c>
      <c r="K14" s="195">
        <v>1</v>
      </c>
      <c r="L14" s="15"/>
      <c r="M14" s="15"/>
      <c r="N14" s="40"/>
      <c r="O14" s="15"/>
      <c r="P14" s="15"/>
    </row>
    <row r="15" spans="1:16" s="2" customFormat="1" ht="57" x14ac:dyDescent="0.2">
      <c r="A15" s="9">
        <v>9</v>
      </c>
      <c r="B15" s="10">
        <v>155983</v>
      </c>
      <c r="C15" s="120" t="s">
        <v>140</v>
      </c>
      <c r="D15" s="91" t="s">
        <v>143</v>
      </c>
      <c r="E15" s="70">
        <v>810167</v>
      </c>
      <c r="F15" s="23">
        <v>512906</v>
      </c>
      <c r="G15" s="139">
        <v>512905.13</v>
      </c>
      <c r="H15" s="194">
        <v>1673</v>
      </c>
      <c r="I15" s="195">
        <v>0</v>
      </c>
      <c r="J15" s="195">
        <v>154</v>
      </c>
      <c r="K15" s="195">
        <v>154</v>
      </c>
      <c r="L15" s="15">
        <v>55</v>
      </c>
      <c r="M15" s="15">
        <v>15</v>
      </c>
      <c r="N15" s="40">
        <f>+H15</f>
        <v>1673</v>
      </c>
      <c r="O15" s="15" t="s">
        <v>144</v>
      </c>
      <c r="P15" s="15" t="s">
        <v>61</v>
      </c>
    </row>
    <row r="16" spans="1:16" s="2" customFormat="1" ht="57" x14ac:dyDescent="0.2">
      <c r="A16" s="9">
        <f t="shared" si="0"/>
        <v>10</v>
      </c>
      <c r="B16" s="19">
        <v>170181</v>
      </c>
      <c r="C16" s="120" t="s">
        <v>141</v>
      </c>
      <c r="D16" s="91" t="s">
        <v>143</v>
      </c>
      <c r="E16" s="70">
        <v>512050</v>
      </c>
      <c r="F16" s="23">
        <v>970324</v>
      </c>
      <c r="G16" s="139">
        <v>475496.29</v>
      </c>
      <c r="H16" s="194">
        <v>849</v>
      </c>
      <c r="I16" s="195">
        <v>552</v>
      </c>
      <c r="J16" s="195">
        <v>309</v>
      </c>
      <c r="K16" s="195">
        <v>180</v>
      </c>
      <c r="L16" s="15">
        <v>15</v>
      </c>
      <c r="M16" s="15">
        <v>14</v>
      </c>
      <c r="N16" s="40">
        <f>+H16</f>
        <v>849</v>
      </c>
      <c r="O16" s="15" t="s">
        <v>145</v>
      </c>
      <c r="P16" s="15" t="s">
        <v>61</v>
      </c>
    </row>
    <row r="17" spans="1:17" s="2" customFormat="1" ht="42.75" x14ac:dyDescent="0.2">
      <c r="A17" s="9">
        <v>11</v>
      </c>
      <c r="B17" s="8">
        <v>224685</v>
      </c>
      <c r="C17" s="120" t="s">
        <v>305</v>
      </c>
      <c r="D17" s="91" t="s">
        <v>143</v>
      </c>
      <c r="E17" s="70">
        <v>0</v>
      </c>
      <c r="F17" s="23">
        <v>3079737</v>
      </c>
      <c r="G17" s="139">
        <v>2651836.09</v>
      </c>
      <c r="H17" s="194">
        <v>1547</v>
      </c>
      <c r="I17" s="195">
        <v>880</v>
      </c>
      <c r="J17" s="195">
        <v>880</v>
      </c>
      <c r="K17" s="195">
        <v>717.45</v>
      </c>
      <c r="L17" s="15"/>
      <c r="M17" s="15"/>
      <c r="N17" s="40">
        <f>+H17</f>
        <v>1547</v>
      </c>
      <c r="O17" s="15"/>
      <c r="P17" s="15"/>
    </row>
    <row r="18" spans="1:17" s="2" customFormat="1" ht="42.75" x14ac:dyDescent="0.2">
      <c r="A18" s="9">
        <f t="shared" si="0"/>
        <v>12</v>
      </c>
      <c r="B18" s="8">
        <v>225688</v>
      </c>
      <c r="C18" s="120" t="s">
        <v>307</v>
      </c>
      <c r="D18" s="91" t="s">
        <v>143</v>
      </c>
      <c r="E18" s="70">
        <v>0</v>
      </c>
      <c r="F18" s="23">
        <v>2037133</v>
      </c>
      <c r="G18" s="139">
        <v>0</v>
      </c>
      <c r="H18" s="194">
        <v>4805.8</v>
      </c>
      <c r="I18" s="195">
        <v>0</v>
      </c>
      <c r="J18" s="195">
        <v>582</v>
      </c>
      <c r="K18" s="195">
        <v>0</v>
      </c>
      <c r="L18" s="15"/>
      <c r="M18" s="15"/>
      <c r="N18" s="40">
        <f>+H18</f>
        <v>4805.8</v>
      </c>
      <c r="O18" s="15"/>
      <c r="P18" s="15"/>
    </row>
    <row r="19" spans="1:17" s="2" customFormat="1" ht="42.75" x14ac:dyDescent="0.2">
      <c r="A19" s="9">
        <f t="shared" si="0"/>
        <v>13</v>
      </c>
      <c r="B19" s="8">
        <v>225691</v>
      </c>
      <c r="C19" s="120" t="s">
        <v>308</v>
      </c>
      <c r="D19" s="91" t="s">
        <v>143</v>
      </c>
      <c r="E19" s="70">
        <v>0</v>
      </c>
      <c r="F19" s="23">
        <v>3482363</v>
      </c>
      <c r="G19" s="139">
        <v>0</v>
      </c>
      <c r="H19" s="194">
        <v>820</v>
      </c>
      <c r="I19" s="195">
        <v>0</v>
      </c>
      <c r="J19" s="195">
        <v>995</v>
      </c>
      <c r="K19" s="195">
        <v>0</v>
      </c>
      <c r="L19" s="15"/>
      <c r="M19" s="15"/>
      <c r="N19" s="40">
        <f>+H19</f>
        <v>820</v>
      </c>
      <c r="O19" s="15"/>
      <c r="P19" s="15"/>
    </row>
    <row r="20" spans="1:17" s="2" customFormat="1" ht="42.75" x14ac:dyDescent="0.2">
      <c r="A20" s="9">
        <f t="shared" si="0"/>
        <v>14</v>
      </c>
      <c r="B20" s="8">
        <v>225705</v>
      </c>
      <c r="C20" s="120" t="s">
        <v>309</v>
      </c>
      <c r="D20" s="91" t="s">
        <v>143</v>
      </c>
      <c r="E20" s="70">
        <v>0</v>
      </c>
      <c r="F20" s="23">
        <v>2800000</v>
      </c>
      <c r="G20" s="139">
        <v>0</v>
      </c>
      <c r="H20" s="194">
        <v>2320</v>
      </c>
      <c r="I20" s="195">
        <v>0</v>
      </c>
      <c r="J20" s="195">
        <v>800</v>
      </c>
      <c r="K20" s="195">
        <v>0</v>
      </c>
      <c r="L20" s="15"/>
      <c r="M20" s="15"/>
      <c r="N20" s="40">
        <f>+H20</f>
        <v>2320</v>
      </c>
      <c r="O20" s="15"/>
      <c r="P20" s="15"/>
    </row>
    <row r="21" spans="1:17" s="2" customFormat="1" ht="42.75" x14ac:dyDescent="0.2">
      <c r="A21" s="9">
        <f t="shared" si="0"/>
        <v>15</v>
      </c>
      <c r="B21" s="8">
        <v>241817</v>
      </c>
      <c r="C21" s="120" t="s">
        <v>201</v>
      </c>
      <c r="D21" s="91" t="s">
        <v>143</v>
      </c>
      <c r="E21" s="138">
        <v>4200903</v>
      </c>
      <c r="F21" s="13">
        <v>4200903</v>
      </c>
      <c r="G21" s="139">
        <v>0</v>
      </c>
      <c r="H21" s="194">
        <v>1476</v>
      </c>
      <c r="I21" s="195">
        <v>1133</v>
      </c>
      <c r="J21" s="195">
        <v>225</v>
      </c>
      <c r="K21" s="195">
        <v>0</v>
      </c>
      <c r="L21" s="15">
        <v>53</v>
      </c>
      <c r="M21" s="15">
        <v>62</v>
      </c>
      <c r="N21" s="40">
        <f>+H21</f>
        <v>1476</v>
      </c>
      <c r="O21" s="15" t="s">
        <v>162</v>
      </c>
      <c r="P21" s="15" t="s">
        <v>61</v>
      </c>
    </row>
    <row r="22" spans="1:17" s="2" customFormat="1" ht="57" x14ac:dyDescent="0.2">
      <c r="A22" s="9">
        <f t="shared" si="0"/>
        <v>16</v>
      </c>
      <c r="B22" s="8">
        <v>241971</v>
      </c>
      <c r="C22" s="120" t="s">
        <v>155</v>
      </c>
      <c r="D22" s="91" t="s">
        <v>143</v>
      </c>
      <c r="E22" s="138">
        <v>3702093</v>
      </c>
      <c r="F22" s="13">
        <v>3702093</v>
      </c>
      <c r="G22" s="139">
        <v>0</v>
      </c>
      <c r="H22" s="194">
        <v>1431</v>
      </c>
      <c r="I22" s="195">
        <v>1088</v>
      </c>
      <c r="J22" s="195">
        <v>218</v>
      </c>
      <c r="K22" s="195">
        <v>0</v>
      </c>
      <c r="L22" s="15">
        <v>250</v>
      </c>
      <c r="M22" s="15">
        <v>238</v>
      </c>
      <c r="N22" s="40">
        <f>+H22</f>
        <v>1431</v>
      </c>
      <c r="O22" s="15" t="s">
        <v>164</v>
      </c>
      <c r="P22" s="15" t="s">
        <v>61</v>
      </c>
    </row>
    <row r="23" spans="1:17" s="2" customFormat="1" ht="57" x14ac:dyDescent="0.2">
      <c r="A23" s="9">
        <f t="shared" si="0"/>
        <v>17</v>
      </c>
      <c r="B23" s="8">
        <v>243912</v>
      </c>
      <c r="C23" s="120" t="s">
        <v>158</v>
      </c>
      <c r="D23" s="91" t="s">
        <v>143</v>
      </c>
      <c r="E23" s="138">
        <v>4000000</v>
      </c>
      <c r="F23" s="13">
        <v>63672</v>
      </c>
      <c r="G23" s="139">
        <v>0</v>
      </c>
      <c r="H23" s="194">
        <v>659</v>
      </c>
      <c r="I23" s="195">
        <v>883</v>
      </c>
      <c r="J23" s="195">
        <v>18.190000000000001</v>
      </c>
      <c r="K23" s="195">
        <v>0</v>
      </c>
      <c r="L23" s="15">
        <v>100</v>
      </c>
      <c r="M23" s="15">
        <v>96</v>
      </c>
      <c r="N23" s="40">
        <f>+H23</f>
        <v>659</v>
      </c>
      <c r="O23" s="15" t="s">
        <v>144</v>
      </c>
      <c r="P23" s="15" t="s">
        <v>61</v>
      </c>
    </row>
    <row r="24" spans="1:17" s="2" customFormat="1" ht="42.75" x14ac:dyDescent="0.2">
      <c r="A24" s="9">
        <f t="shared" si="0"/>
        <v>18</v>
      </c>
      <c r="B24" s="8">
        <v>31359</v>
      </c>
      <c r="C24" s="120" t="s">
        <v>306</v>
      </c>
      <c r="D24" s="91" t="s">
        <v>56</v>
      </c>
      <c r="E24" s="138">
        <v>0</v>
      </c>
      <c r="F24" s="13">
        <v>54589</v>
      </c>
      <c r="G24" s="139">
        <v>54588.67</v>
      </c>
      <c r="H24" s="194">
        <v>1</v>
      </c>
      <c r="I24" s="195">
        <v>1</v>
      </c>
      <c r="J24" s="195">
        <v>1</v>
      </c>
      <c r="K24" s="195">
        <v>1</v>
      </c>
      <c r="L24" s="15"/>
      <c r="M24" s="15"/>
      <c r="N24" s="40">
        <f>+H24</f>
        <v>1</v>
      </c>
      <c r="O24" s="15"/>
      <c r="P24" s="15"/>
    </row>
    <row r="25" spans="1:17" s="2" customFormat="1" ht="28.5" x14ac:dyDescent="0.2">
      <c r="A25" s="9">
        <f t="shared" si="0"/>
        <v>19</v>
      </c>
      <c r="B25" s="8">
        <v>7325</v>
      </c>
      <c r="C25" s="120" t="s">
        <v>238</v>
      </c>
      <c r="D25" s="91" t="s">
        <v>56</v>
      </c>
      <c r="E25" s="138">
        <v>0</v>
      </c>
      <c r="F25" s="13">
        <v>14452</v>
      </c>
      <c r="G25" s="139">
        <v>14451.8</v>
      </c>
      <c r="H25" s="194">
        <v>932</v>
      </c>
      <c r="I25" s="195">
        <v>1</v>
      </c>
      <c r="J25" s="195">
        <v>1</v>
      </c>
      <c r="K25" s="195">
        <v>1</v>
      </c>
      <c r="L25" s="15"/>
      <c r="M25" s="15"/>
      <c r="N25" s="40">
        <f>+H25</f>
        <v>932</v>
      </c>
      <c r="O25" s="15"/>
      <c r="P25" s="15"/>
    </row>
    <row r="26" spans="1:17" s="2" customFormat="1" ht="15" customHeight="1" x14ac:dyDescent="0.2">
      <c r="A26" s="132" t="s">
        <v>146</v>
      </c>
      <c r="B26" s="126"/>
      <c r="C26" s="78"/>
      <c r="D26" s="127"/>
      <c r="E26" s="140"/>
      <c r="F26" s="126"/>
      <c r="G26" s="141"/>
      <c r="H26" s="196"/>
      <c r="I26" s="197"/>
      <c r="J26" s="197"/>
      <c r="K26" s="197"/>
      <c r="L26" s="126"/>
      <c r="M26" s="126"/>
      <c r="N26" s="126"/>
      <c r="O26" s="126"/>
      <c r="P26" s="126"/>
    </row>
    <row r="27" spans="1:17" ht="42.75" x14ac:dyDescent="0.2">
      <c r="A27" s="8">
        <v>20</v>
      </c>
      <c r="B27" s="8">
        <v>224915</v>
      </c>
      <c r="C27" s="120" t="s">
        <v>157</v>
      </c>
      <c r="D27" s="91" t="s">
        <v>143</v>
      </c>
      <c r="E27" s="138">
        <v>2450000</v>
      </c>
      <c r="F27" s="13">
        <v>2450000</v>
      </c>
      <c r="G27" s="139">
        <v>0</v>
      </c>
      <c r="H27" s="194">
        <v>708</v>
      </c>
      <c r="I27" s="195">
        <v>546</v>
      </c>
      <c r="J27" s="195">
        <v>100</v>
      </c>
      <c r="K27" s="195">
        <v>0</v>
      </c>
      <c r="L27" s="15">
        <v>156</v>
      </c>
      <c r="M27" s="15">
        <v>210</v>
      </c>
      <c r="N27" s="15">
        <v>707.77584571428565</v>
      </c>
      <c r="O27" s="15" t="s">
        <v>163</v>
      </c>
      <c r="P27" s="15" t="s">
        <v>61</v>
      </c>
      <c r="Q27" s="21"/>
    </row>
    <row r="28" spans="1:17" ht="15" customHeight="1" x14ac:dyDescent="0.2">
      <c r="A28" s="132" t="s">
        <v>147</v>
      </c>
      <c r="B28" s="126"/>
      <c r="C28" s="78"/>
      <c r="D28" s="127"/>
      <c r="E28" s="140"/>
      <c r="F28" s="126"/>
      <c r="G28" s="141"/>
      <c r="H28" s="196"/>
      <c r="I28" s="197"/>
      <c r="J28" s="197"/>
      <c r="K28" s="197"/>
      <c r="L28" s="126"/>
      <c r="M28" s="126"/>
      <c r="N28" s="126"/>
      <c r="O28" s="126"/>
      <c r="P28" s="126"/>
      <c r="Q28" s="30"/>
    </row>
    <row r="29" spans="1:17" ht="57" x14ac:dyDescent="0.2">
      <c r="A29" s="8">
        <f>A27+1</f>
        <v>21</v>
      </c>
      <c r="B29" s="8">
        <v>133899</v>
      </c>
      <c r="C29" s="120" t="s">
        <v>154</v>
      </c>
      <c r="D29" s="91" t="s">
        <v>143</v>
      </c>
      <c r="E29" s="138">
        <v>3794070</v>
      </c>
      <c r="F29" s="13">
        <v>109166</v>
      </c>
      <c r="G29" s="139">
        <v>0</v>
      </c>
      <c r="H29" s="194">
        <v>2701</v>
      </c>
      <c r="I29" s="195">
        <v>2011</v>
      </c>
      <c r="J29" s="195">
        <v>31</v>
      </c>
      <c r="K29" s="195">
        <v>0</v>
      </c>
      <c r="L29" s="15">
        <v>222</v>
      </c>
      <c r="M29" s="15">
        <v>299</v>
      </c>
      <c r="N29" s="15">
        <v>2701</v>
      </c>
      <c r="O29" s="15" t="s">
        <v>161</v>
      </c>
      <c r="P29" s="15" t="s">
        <v>61</v>
      </c>
    </row>
    <row r="30" spans="1:17" ht="55.5" customHeight="1" x14ac:dyDescent="0.2">
      <c r="A30" s="9">
        <f>A29+1</f>
        <v>22</v>
      </c>
      <c r="B30" s="8">
        <v>170188</v>
      </c>
      <c r="C30" s="120" t="s">
        <v>148</v>
      </c>
      <c r="D30" s="91" t="s">
        <v>143</v>
      </c>
      <c r="E30" s="70">
        <v>716870</v>
      </c>
      <c r="F30" s="23">
        <v>3562672</v>
      </c>
      <c r="G30" s="139">
        <v>3047897.98</v>
      </c>
      <c r="H30" s="194">
        <v>1215</v>
      </c>
      <c r="I30" s="195">
        <v>689</v>
      </c>
      <c r="J30" s="195">
        <v>1018</v>
      </c>
      <c r="K30" s="195">
        <v>1001.4200000000001</v>
      </c>
      <c r="L30" s="15">
        <v>215</v>
      </c>
      <c r="M30" s="15">
        <v>265</v>
      </c>
      <c r="N30" s="15">
        <v>1215.0910428571401</v>
      </c>
      <c r="O30" s="15" t="s">
        <v>149</v>
      </c>
      <c r="P30" s="15" t="s">
        <v>61</v>
      </c>
    </row>
    <row r="31" spans="1:17" ht="57" x14ac:dyDescent="0.2">
      <c r="A31" s="9">
        <f t="shared" ref="A31:A33" si="1">A30+1</f>
        <v>23</v>
      </c>
      <c r="B31" s="8">
        <v>225692</v>
      </c>
      <c r="C31" s="120" t="s">
        <v>310</v>
      </c>
      <c r="D31" s="91" t="s">
        <v>143</v>
      </c>
      <c r="E31" s="138">
        <v>0</v>
      </c>
      <c r="F31" s="13">
        <v>2725227</v>
      </c>
      <c r="G31" s="139">
        <v>0</v>
      </c>
      <c r="H31" s="194">
        <v>5788.66</v>
      </c>
      <c r="I31" s="195">
        <v>0</v>
      </c>
      <c r="J31" s="195">
        <v>779</v>
      </c>
      <c r="K31" s="195">
        <v>0</v>
      </c>
      <c r="L31" s="15"/>
      <c r="M31" s="15"/>
      <c r="N31" s="15"/>
      <c r="O31" s="15"/>
      <c r="P31" s="15"/>
    </row>
    <row r="32" spans="1:17" ht="57" x14ac:dyDescent="0.2">
      <c r="A32" s="9">
        <f t="shared" si="1"/>
        <v>24</v>
      </c>
      <c r="B32" s="8">
        <v>225693</v>
      </c>
      <c r="C32" s="120" t="s">
        <v>311</v>
      </c>
      <c r="D32" s="91" t="s">
        <v>143</v>
      </c>
      <c r="E32" s="138">
        <v>0</v>
      </c>
      <c r="F32" s="13">
        <v>2500000</v>
      </c>
      <c r="G32" s="139">
        <v>0</v>
      </c>
      <c r="H32" s="194">
        <v>3362.08</v>
      </c>
      <c r="I32" s="195">
        <v>0</v>
      </c>
      <c r="J32" s="195">
        <v>714</v>
      </c>
      <c r="K32" s="195">
        <v>0</v>
      </c>
      <c r="L32" s="15"/>
      <c r="M32" s="15"/>
      <c r="N32" s="15"/>
      <c r="O32" s="15"/>
      <c r="P32" s="15"/>
    </row>
    <row r="33" spans="1:16" ht="42.75" x14ac:dyDescent="0.2">
      <c r="A33" s="9">
        <f t="shared" si="1"/>
        <v>25</v>
      </c>
      <c r="B33" s="8">
        <v>225704</v>
      </c>
      <c r="C33" s="120" t="s">
        <v>312</v>
      </c>
      <c r="D33" s="91" t="s">
        <v>143</v>
      </c>
      <c r="E33" s="138">
        <v>0</v>
      </c>
      <c r="F33" s="13">
        <v>2303389</v>
      </c>
      <c r="G33" s="139">
        <v>0</v>
      </c>
      <c r="H33" s="194">
        <v>3920</v>
      </c>
      <c r="I33" s="195">
        <v>0</v>
      </c>
      <c r="J33" s="195">
        <v>658</v>
      </c>
      <c r="K33" s="195">
        <v>0</v>
      </c>
    </row>
    <row r="34" spans="1:16" ht="15" customHeight="1" x14ac:dyDescent="0.2">
      <c r="A34" s="133" t="s">
        <v>253</v>
      </c>
      <c r="B34" s="128"/>
      <c r="C34" s="79"/>
      <c r="D34" s="128"/>
      <c r="E34" s="142"/>
      <c r="F34" s="128"/>
      <c r="G34" s="143"/>
      <c r="H34" s="198"/>
      <c r="I34" s="198"/>
      <c r="J34" s="198"/>
      <c r="K34" s="198"/>
      <c r="L34" s="128"/>
      <c r="M34" s="128"/>
      <c r="N34" s="128"/>
      <c r="O34" s="128"/>
      <c r="P34" s="129"/>
    </row>
    <row r="35" spans="1:16" ht="42.75" x14ac:dyDescent="0.2">
      <c r="A35" s="9">
        <f>A33+1</f>
        <v>26</v>
      </c>
      <c r="B35" s="8">
        <v>276034</v>
      </c>
      <c r="C35" s="120" t="s">
        <v>254</v>
      </c>
      <c r="D35" s="91" t="s">
        <v>143</v>
      </c>
      <c r="E35" s="70">
        <v>0</v>
      </c>
      <c r="F35" s="23">
        <v>33469078</v>
      </c>
      <c r="G35" s="139">
        <v>13288525.26</v>
      </c>
      <c r="H35" s="194">
        <v>9896</v>
      </c>
      <c r="I35" s="195">
        <v>0</v>
      </c>
      <c r="J35" s="195">
        <v>9562</v>
      </c>
      <c r="K35" s="195">
        <v>3263.9</v>
      </c>
      <c r="L35" s="73"/>
      <c r="M35" s="73"/>
      <c r="N35" s="73"/>
      <c r="O35" s="73"/>
      <c r="P35" s="74"/>
    </row>
    <row r="36" spans="1:16" ht="15" customHeight="1" x14ac:dyDescent="0.2">
      <c r="A36" s="133" t="s">
        <v>150</v>
      </c>
      <c r="B36" s="128"/>
      <c r="C36" s="79"/>
      <c r="D36" s="128"/>
      <c r="E36" s="142"/>
      <c r="F36" s="128"/>
      <c r="G36" s="143"/>
      <c r="H36" s="198"/>
      <c r="I36" s="198"/>
      <c r="J36" s="198"/>
      <c r="K36" s="198"/>
      <c r="L36" s="128"/>
      <c r="M36" s="128"/>
      <c r="N36" s="128"/>
      <c r="O36" s="128"/>
      <c r="P36" s="129"/>
    </row>
    <row r="37" spans="1:16" ht="28.5" x14ac:dyDescent="0.2">
      <c r="A37" s="9">
        <f>A35+1</f>
        <v>27</v>
      </c>
      <c r="B37" s="8">
        <v>206196</v>
      </c>
      <c r="C37" s="120" t="s">
        <v>239</v>
      </c>
      <c r="D37" s="91" t="s">
        <v>56</v>
      </c>
      <c r="E37" s="70">
        <v>0</v>
      </c>
      <c r="F37" s="23">
        <v>421439</v>
      </c>
      <c r="G37" s="139">
        <v>421439</v>
      </c>
      <c r="H37" s="194">
        <v>911</v>
      </c>
      <c r="I37" s="195">
        <v>1</v>
      </c>
      <c r="J37" s="195">
        <v>1</v>
      </c>
      <c r="K37" s="195">
        <v>1</v>
      </c>
      <c r="L37" s="71"/>
      <c r="M37" s="71"/>
      <c r="N37" s="71"/>
      <c r="O37" s="71"/>
      <c r="P37" s="72"/>
    </row>
    <row r="38" spans="1:16" ht="28.5" x14ac:dyDescent="0.2">
      <c r="A38" s="9">
        <v>28</v>
      </c>
      <c r="B38" s="8">
        <v>223854</v>
      </c>
      <c r="C38" s="120" t="s">
        <v>30</v>
      </c>
      <c r="D38" s="91" t="s">
        <v>143</v>
      </c>
      <c r="E38" s="70">
        <v>343708</v>
      </c>
      <c r="F38" s="23">
        <v>1209530</v>
      </c>
      <c r="G38" s="139">
        <v>343708</v>
      </c>
      <c r="H38" s="194">
        <v>959</v>
      </c>
      <c r="I38" s="195">
        <v>345</v>
      </c>
      <c r="J38" s="195">
        <v>345</v>
      </c>
      <c r="K38" s="195">
        <v>125.21000000000001</v>
      </c>
      <c r="L38" s="15">
        <v>6400</v>
      </c>
      <c r="M38" s="15">
        <v>9600</v>
      </c>
      <c r="N38" s="15">
        <v>859</v>
      </c>
      <c r="O38" s="15" t="s">
        <v>153</v>
      </c>
      <c r="P38" s="15" t="s">
        <v>61</v>
      </c>
    </row>
    <row r="39" spans="1:16" s="7" customFormat="1" ht="42.75" x14ac:dyDescent="0.2">
      <c r="A39" s="9">
        <f t="shared" ref="A39:A57" si="2">A38+1</f>
        <v>29</v>
      </c>
      <c r="B39" s="8">
        <v>223891</v>
      </c>
      <c r="C39" s="120" t="s">
        <v>32</v>
      </c>
      <c r="D39" s="91" t="s">
        <v>143</v>
      </c>
      <c r="E39" s="70">
        <v>257324</v>
      </c>
      <c r="F39" s="23">
        <v>1620240</v>
      </c>
      <c r="G39" s="139">
        <v>257324</v>
      </c>
      <c r="H39" s="194">
        <v>718</v>
      </c>
      <c r="I39" s="195">
        <v>0</v>
      </c>
      <c r="J39" s="195">
        <v>463</v>
      </c>
      <c r="K39" s="195">
        <v>74</v>
      </c>
      <c r="L39" s="15">
        <v>6400</v>
      </c>
      <c r="M39" s="15">
        <v>9600</v>
      </c>
      <c r="N39" s="15">
        <v>718</v>
      </c>
      <c r="O39" s="15" t="s">
        <v>153</v>
      </c>
      <c r="P39" s="15" t="s">
        <v>61</v>
      </c>
    </row>
    <row r="40" spans="1:16" ht="28.5" x14ac:dyDescent="0.2">
      <c r="A40" s="9">
        <f t="shared" si="2"/>
        <v>30</v>
      </c>
      <c r="B40" s="10">
        <v>223945</v>
      </c>
      <c r="C40" s="120" t="s">
        <v>33</v>
      </c>
      <c r="D40" s="91" t="s">
        <v>143</v>
      </c>
      <c r="E40" s="70">
        <v>5588225</v>
      </c>
      <c r="F40" s="23">
        <v>2581040</v>
      </c>
      <c r="G40" s="139">
        <v>1674658.89</v>
      </c>
      <c r="H40" s="194">
        <v>1111</v>
      </c>
      <c r="I40" s="195">
        <v>1171</v>
      </c>
      <c r="J40" s="195">
        <v>738</v>
      </c>
      <c r="K40" s="195">
        <v>245.62</v>
      </c>
      <c r="L40" s="15">
        <v>6400</v>
      </c>
      <c r="M40" s="15">
        <v>9600</v>
      </c>
      <c r="N40" s="15">
        <v>1111</v>
      </c>
      <c r="O40" s="15" t="s">
        <v>153</v>
      </c>
      <c r="P40" s="15" t="s">
        <v>61</v>
      </c>
    </row>
    <row r="41" spans="1:16" ht="42.75" x14ac:dyDescent="0.2">
      <c r="A41" s="9">
        <f t="shared" si="2"/>
        <v>31</v>
      </c>
      <c r="B41" s="10">
        <v>223988</v>
      </c>
      <c r="C41" s="120" t="s">
        <v>31</v>
      </c>
      <c r="D41" s="91" t="s">
        <v>143</v>
      </c>
      <c r="E41" s="70">
        <v>4719681</v>
      </c>
      <c r="F41" s="23">
        <v>2989200</v>
      </c>
      <c r="G41" s="139">
        <v>2989199.53</v>
      </c>
      <c r="H41" s="194">
        <v>784</v>
      </c>
      <c r="I41" s="195">
        <v>1041</v>
      </c>
      <c r="J41" s="195">
        <v>853.58</v>
      </c>
      <c r="K41" s="195">
        <v>545.14</v>
      </c>
      <c r="L41" s="15">
        <v>6400</v>
      </c>
      <c r="M41" s="15">
        <v>9600</v>
      </c>
      <c r="N41" s="15">
        <v>784</v>
      </c>
      <c r="O41" s="15" t="s">
        <v>153</v>
      </c>
      <c r="P41" s="15" t="s">
        <v>61</v>
      </c>
    </row>
    <row r="42" spans="1:16" ht="42.75" x14ac:dyDescent="0.2">
      <c r="A42" s="9">
        <f t="shared" si="2"/>
        <v>32</v>
      </c>
      <c r="B42" s="10">
        <v>224014</v>
      </c>
      <c r="C42" s="120" t="s">
        <v>35</v>
      </c>
      <c r="D42" s="91" t="s">
        <v>143</v>
      </c>
      <c r="E42" s="70">
        <v>3337255</v>
      </c>
      <c r="F42" s="23">
        <v>1175671</v>
      </c>
      <c r="G42" s="139">
        <v>0</v>
      </c>
      <c r="H42" s="194">
        <v>841</v>
      </c>
      <c r="I42" s="195">
        <v>657</v>
      </c>
      <c r="J42" s="195">
        <v>336</v>
      </c>
      <c r="K42" s="195">
        <v>0</v>
      </c>
      <c r="L42" s="15">
        <v>6400</v>
      </c>
      <c r="M42" s="15">
        <v>9600</v>
      </c>
      <c r="N42" s="15">
        <v>841</v>
      </c>
      <c r="O42" s="15" t="s">
        <v>153</v>
      </c>
      <c r="P42" s="15" t="s">
        <v>61</v>
      </c>
    </row>
    <row r="43" spans="1:16" ht="42.75" x14ac:dyDescent="0.2">
      <c r="A43" s="9">
        <f t="shared" si="2"/>
        <v>33</v>
      </c>
      <c r="B43" s="10">
        <v>224020</v>
      </c>
      <c r="C43" s="120" t="s">
        <v>34</v>
      </c>
      <c r="D43" s="91" t="s">
        <v>143</v>
      </c>
      <c r="E43" s="70">
        <v>3898297</v>
      </c>
      <c r="F43" s="23">
        <v>2759299</v>
      </c>
      <c r="G43" s="139">
        <v>2759298.27</v>
      </c>
      <c r="H43" s="194">
        <v>694</v>
      </c>
      <c r="I43" s="195">
        <v>697</v>
      </c>
      <c r="J43" s="195">
        <v>788.09</v>
      </c>
      <c r="K43" s="195">
        <v>469.12</v>
      </c>
      <c r="L43" s="15">
        <v>6400</v>
      </c>
      <c r="M43" s="15">
        <v>9600</v>
      </c>
      <c r="N43" s="15">
        <v>694</v>
      </c>
      <c r="O43" s="15" t="s">
        <v>153</v>
      </c>
      <c r="P43" s="15" t="s">
        <v>61</v>
      </c>
    </row>
    <row r="44" spans="1:16" ht="28.5" x14ac:dyDescent="0.2">
      <c r="A44" s="9">
        <f t="shared" si="2"/>
        <v>34</v>
      </c>
      <c r="B44" s="10">
        <v>224103</v>
      </c>
      <c r="C44" s="120" t="s">
        <v>151</v>
      </c>
      <c r="D44" s="91" t="s">
        <v>143</v>
      </c>
      <c r="E44" s="70">
        <v>5739318</v>
      </c>
      <c r="F44" s="23">
        <v>2594318</v>
      </c>
      <c r="G44" s="139">
        <v>2532315.42</v>
      </c>
      <c r="H44" s="194">
        <v>1136</v>
      </c>
      <c r="I44" s="195">
        <v>1402</v>
      </c>
      <c r="J44" s="195">
        <v>714</v>
      </c>
      <c r="K44" s="195">
        <v>381.78999999999996</v>
      </c>
      <c r="L44" s="15">
        <v>6400</v>
      </c>
      <c r="M44" s="15">
        <v>9600</v>
      </c>
      <c r="N44" s="15">
        <v>1136</v>
      </c>
      <c r="O44" s="15" t="s">
        <v>153</v>
      </c>
      <c r="P44" s="15" t="s">
        <v>61</v>
      </c>
    </row>
    <row r="45" spans="1:16" ht="28.5" x14ac:dyDescent="0.2">
      <c r="A45" s="9">
        <f t="shared" si="2"/>
        <v>35</v>
      </c>
      <c r="B45" s="11">
        <v>224123</v>
      </c>
      <c r="C45" s="120" t="s">
        <v>152</v>
      </c>
      <c r="D45" s="91" t="s">
        <v>143</v>
      </c>
      <c r="E45" s="70">
        <v>3440778</v>
      </c>
      <c r="F45" s="23">
        <v>3015326</v>
      </c>
      <c r="G45" s="139">
        <v>2189227.98</v>
      </c>
      <c r="H45" s="194">
        <v>960</v>
      </c>
      <c r="I45" s="195">
        <v>983</v>
      </c>
      <c r="J45" s="195">
        <v>862</v>
      </c>
      <c r="K45" s="195">
        <v>626.25</v>
      </c>
      <c r="L45" s="15">
        <v>6400</v>
      </c>
      <c r="M45" s="15">
        <v>9600</v>
      </c>
      <c r="N45" s="15">
        <v>960</v>
      </c>
      <c r="O45" s="15" t="s">
        <v>153</v>
      </c>
      <c r="P45" s="15" t="s">
        <v>61</v>
      </c>
    </row>
    <row r="46" spans="1:16" ht="42.75" x14ac:dyDescent="0.2">
      <c r="A46" s="9">
        <f t="shared" si="2"/>
        <v>36</v>
      </c>
      <c r="B46" s="8">
        <v>227552</v>
      </c>
      <c r="C46" s="120" t="s">
        <v>160</v>
      </c>
      <c r="D46" s="91" t="s">
        <v>143</v>
      </c>
      <c r="E46" s="138">
        <v>1626467</v>
      </c>
      <c r="F46" s="13">
        <v>4237143</v>
      </c>
      <c r="G46" s="139">
        <v>154501.10999999999</v>
      </c>
      <c r="H46" s="199">
        <v>1570</v>
      </c>
      <c r="I46" s="195">
        <v>1526</v>
      </c>
      <c r="J46" s="195">
        <v>1210.47</v>
      </c>
      <c r="K46" s="195">
        <v>28.38</v>
      </c>
      <c r="L46" s="15">
        <v>6400</v>
      </c>
      <c r="M46" s="15">
        <v>9600</v>
      </c>
      <c r="N46" s="15">
        <v>1570</v>
      </c>
      <c r="O46" s="15" t="s">
        <v>153</v>
      </c>
      <c r="P46" s="15" t="s">
        <v>61</v>
      </c>
    </row>
    <row r="47" spans="1:16" ht="28.5" x14ac:dyDescent="0.2">
      <c r="A47" s="9">
        <f t="shared" si="2"/>
        <v>37</v>
      </c>
      <c r="B47" s="8">
        <v>232678</v>
      </c>
      <c r="C47" s="120" t="s">
        <v>159</v>
      </c>
      <c r="D47" s="91" t="s">
        <v>143</v>
      </c>
      <c r="E47" s="138">
        <v>1173549</v>
      </c>
      <c r="F47" s="13">
        <v>579731</v>
      </c>
      <c r="G47" s="139">
        <v>0</v>
      </c>
      <c r="H47" s="199">
        <v>1469</v>
      </c>
      <c r="I47" s="195">
        <v>1527</v>
      </c>
      <c r="J47" s="195">
        <v>165.34</v>
      </c>
      <c r="K47" s="195">
        <v>0</v>
      </c>
      <c r="L47" s="15">
        <v>6400</v>
      </c>
      <c r="M47" s="15">
        <v>9600</v>
      </c>
      <c r="N47" s="15">
        <v>1469</v>
      </c>
      <c r="O47" s="15" t="s">
        <v>153</v>
      </c>
      <c r="P47" s="15" t="s">
        <v>61</v>
      </c>
    </row>
    <row r="48" spans="1:16" ht="28.5" x14ac:dyDescent="0.2">
      <c r="A48" s="9">
        <f t="shared" si="2"/>
        <v>38</v>
      </c>
      <c r="B48" s="11">
        <v>244266</v>
      </c>
      <c r="C48" s="120" t="s">
        <v>185</v>
      </c>
      <c r="D48" s="91" t="s">
        <v>143</v>
      </c>
      <c r="E48" s="138">
        <v>3401618</v>
      </c>
      <c r="F48" s="13">
        <v>1621618</v>
      </c>
      <c r="G48" s="139">
        <v>1313345.8899999999</v>
      </c>
      <c r="H48" s="199">
        <v>1465.7142857142858</v>
      </c>
      <c r="I48" s="195">
        <v>608</v>
      </c>
      <c r="J48" s="195">
        <v>524</v>
      </c>
      <c r="K48" s="195">
        <v>211.97</v>
      </c>
      <c r="L48" s="15">
        <v>6400</v>
      </c>
      <c r="M48" s="15">
        <v>9600</v>
      </c>
      <c r="N48" s="15">
        <v>1465.7142857142858</v>
      </c>
      <c r="O48" s="15" t="s">
        <v>153</v>
      </c>
      <c r="P48" s="15" t="s">
        <v>61</v>
      </c>
    </row>
    <row r="49" spans="1:16" ht="28.5" x14ac:dyDescent="0.2">
      <c r="A49" s="9">
        <f t="shared" si="2"/>
        <v>39</v>
      </c>
      <c r="B49" s="11">
        <v>244292</v>
      </c>
      <c r="C49" s="120" t="s">
        <v>186</v>
      </c>
      <c r="D49" s="91" t="s">
        <v>143</v>
      </c>
      <c r="E49" s="138">
        <v>5475608</v>
      </c>
      <c r="F49" s="13">
        <v>5339280</v>
      </c>
      <c r="G49" s="139">
        <v>2455205.5699999998</v>
      </c>
      <c r="H49" s="199">
        <v>1620</v>
      </c>
      <c r="I49" s="195">
        <v>1221</v>
      </c>
      <c r="J49" s="195">
        <v>1526</v>
      </c>
      <c r="K49" s="195">
        <v>701.63999999999987</v>
      </c>
      <c r="L49" s="15">
        <v>8408</v>
      </c>
      <c r="M49" s="15">
        <v>12606</v>
      </c>
      <c r="N49" s="15">
        <v>1620</v>
      </c>
      <c r="O49" s="15" t="s">
        <v>153</v>
      </c>
      <c r="P49" s="15" t="s">
        <v>61</v>
      </c>
    </row>
    <row r="50" spans="1:16" ht="28.5" x14ac:dyDescent="0.2">
      <c r="A50" s="9">
        <f t="shared" si="2"/>
        <v>40</v>
      </c>
      <c r="B50" s="11">
        <v>244304</v>
      </c>
      <c r="C50" s="120" t="s">
        <v>187</v>
      </c>
      <c r="D50" s="91" t="s">
        <v>143</v>
      </c>
      <c r="E50" s="138">
        <v>4166139</v>
      </c>
      <c r="F50" s="13">
        <v>2208315</v>
      </c>
      <c r="G50" s="139">
        <v>941481.8</v>
      </c>
      <c r="H50" s="194">
        <v>1190</v>
      </c>
      <c r="I50" s="195">
        <v>985</v>
      </c>
      <c r="J50" s="195">
        <v>631</v>
      </c>
      <c r="K50" s="195">
        <v>110.87</v>
      </c>
      <c r="L50" s="15">
        <v>6400</v>
      </c>
      <c r="M50" s="15">
        <v>9600</v>
      </c>
      <c r="N50" s="15">
        <v>1407.8571428571429</v>
      </c>
      <c r="O50" s="15" t="s">
        <v>153</v>
      </c>
      <c r="P50" s="15" t="s">
        <v>61</v>
      </c>
    </row>
    <row r="51" spans="1:16" ht="42.75" x14ac:dyDescent="0.2">
      <c r="A51" s="9">
        <f t="shared" si="2"/>
        <v>41</v>
      </c>
      <c r="B51" s="11">
        <v>258925</v>
      </c>
      <c r="C51" s="120" t="s">
        <v>188</v>
      </c>
      <c r="D51" s="91" t="s">
        <v>143</v>
      </c>
      <c r="E51" s="138">
        <v>1811384</v>
      </c>
      <c r="F51" s="13">
        <v>2103152</v>
      </c>
      <c r="G51" s="139">
        <v>1607678.99</v>
      </c>
      <c r="H51" s="199">
        <v>1128.7328571428573</v>
      </c>
      <c r="I51" s="195">
        <v>312</v>
      </c>
      <c r="J51" s="195">
        <v>601</v>
      </c>
      <c r="K51" s="195">
        <v>540.04</v>
      </c>
      <c r="L51" s="15">
        <v>8408</v>
      </c>
      <c r="M51" s="15">
        <v>12606</v>
      </c>
      <c r="N51" s="15">
        <v>1128.7328571428573</v>
      </c>
      <c r="O51" s="15" t="s">
        <v>153</v>
      </c>
      <c r="P51" s="15" t="s">
        <v>61</v>
      </c>
    </row>
    <row r="52" spans="1:16" ht="28.5" x14ac:dyDescent="0.2">
      <c r="A52" s="9">
        <f t="shared" si="2"/>
        <v>42</v>
      </c>
      <c r="B52" s="11">
        <v>261988</v>
      </c>
      <c r="C52" s="120" t="s">
        <v>255</v>
      </c>
      <c r="D52" s="91" t="s">
        <v>143</v>
      </c>
      <c r="E52" s="138">
        <v>0</v>
      </c>
      <c r="F52" s="13">
        <v>1566250</v>
      </c>
      <c r="G52" s="139">
        <v>597604</v>
      </c>
      <c r="H52" s="199">
        <v>796</v>
      </c>
      <c r="I52" s="195">
        <v>0</v>
      </c>
      <c r="J52" s="195">
        <v>448</v>
      </c>
      <c r="K52" s="195">
        <v>86.17</v>
      </c>
      <c r="L52" s="15"/>
      <c r="M52" s="15"/>
      <c r="N52" s="15"/>
      <c r="O52" s="15"/>
      <c r="P52" s="15"/>
    </row>
    <row r="53" spans="1:16" ht="42.75" x14ac:dyDescent="0.2">
      <c r="A53" s="9">
        <f t="shared" si="2"/>
        <v>43</v>
      </c>
      <c r="B53" s="11">
        <v>261991</v>
      </c>
      <c r="C53" s="120" t="s">
        <v>256</v>
      </c>
      <c r="D53" s="91" t="s">
        <v>143</v>
      </c>
      <c r="E53" s="138">
        <v>0</v>
      </c>
      <c r="F53" s="13">
        <v>2055713</v>
      </c>
      <c r="G53" s="139">
        <v>210399.06</v>
      </c>
      <c r="H53" s="199">
        <v>1100</v>
      </c>
      <c r="I53" s="195">
        <v>0</v>
      </c>
      <c r="J53" s="195">
        <v>587</v>
      </c>
      <c r="K53" s="195">
        <v>30.04</v>
      </c>
      <c r="L53" s="15"/>
      <c r="M53" s="15"/>
      <c r="N53" s="15"/>
      <c r="O53" s="15"/>
      <c r="P53" s="15"/>
    </row>
    <row r="54" spans="1:16" ht="43.5" customHeight="1" x14ac:dyDescent="0.2">
      <c r="A54" s="9">
        <f t="shared" si="2"/>
        <v>44</v>
      </c>
      <c r="B54" s="11">
        <v>261999</v>
      </c>
      <c r="C54" s="120" t="s">
        <v>189</v>
      </c>
      <c r="D54" s="91" t="s">
        <v>143</v>
      </c>
      <c r="E54" s="138">
        <v>5613363</v>
      </c>
      <c r="F54" s="13">
        <v>3384625</v>
      </c>
      <c r="G54" s="139">
        <v>0</v>
      </c>
      <c r="H54" s="199">
        <v>1851.4285714285713</v>
      </c>
      <c r="I54" s="195">
        <v>1112</v>
      </c>
      <c r="J54" s="195">
        <v>967</v>
      </c>
      <c r="K54" s="195">
        <v>0</v>
      </c>
      <c r="L54" s="15">
        <v>8408</v>
      </c>
      <c r="M54" s="15">
        <v>12606</v>
      </c>
      <c r="N54" s="15">
        <v>1851.4285714285713</v>
      </c>
      <c r="O54" s="15" t="s">
        <v>153</v>
      </c>
      <c r="P54" s="15" t="s">
        <v>61</v>
      </c>
    </row>
    <row r="55" spans="1:16" ht="57" x14ac:dyDescent="0.2">
      <c r="A55" s="9">
        <f t="shared" si="2"/>
        <v>45</v>
      </c>
      <c r="B55" s="11">
        <v>262004</v>
      </c>
      <c r="C55" s="120" t="s">
        <v>190</v>
      </c>
      <c r="D55" s="91" t="s">
        <v>143</v>
      </c>
      <c r="E55" s="138">
        <v>5588073</v>
      </c>
      <c r="F55" s="13">
        <v>2501801</v>
      </c>
      <c r="G55" s="139">
        <v>2006720.68</v>
      </c>
      <c r="H55" s="199">
        <v>1755</v>
      </c>
      <c r="I55" s="195">
        <v>1252</v>
      </c>
      <c r="J55" s="195">
        <v>715</v>
      </c>
      <c r="K55" s="195">
        <v>232.51</v>
      </c>
      <c r="L55" s="15">
        <v>6400</v>
      </c>
      <c r="M55" s="15">
        <v>9600</v>
      </c>
      <c r="N55" s="15">
        <v>1755</v>
      </c>
      <c r="O55" s="15" t="s">
        <v>153</v>
      </c>
      <c r="P55" s="15" t="s">
        <v>61</v>
      </c>
    </row>
    <row r="56" spans="1:16" ht="42.75" x14ac:dyDescent="0.2">
      <c r="A56" s="9">
        <f t="shared" si="2"/>
        <v>46</v>
      </c>
      <c r="B56" s="11">
        <v>262009</v>
      </c>
      <c r="C56" s="120" t="s">
        <v>191</v>
      </c>
      <c r="D56" s="91" t="s">
        <v>143</v>
      </c>
      <c r="E56" s="70">
        <v>4289241</v>
      </c>
      <c r="F56" s="23">
        <v>2139241</v>
      </c>
      <c r="G56" s="139">
        <v>1460663.94</v>
      </c>
      <c r="H56" s="199">
        <v>1164</v>
      </c>
      <c r="I56" s="195">
        <v>791</v>
      </c>
      <c r="J56" s="195">
        <v>687</v>
      </c>
      <c r="K56" s="195">
        <v>259.26</v>
      </c>
      <c r="L56" s="15"/>
      <c r="M56" s="15"/>
      <c r="N56" s="15">
        <v>1164</v>
      </c>
      <c r="O56" s="15" t="s">
        <v>153</v>
      </c>
      <c r="P56" s="15" t="s">
        <v>58</v>
      </c>
    </row>
    <row r="57" spans="1:16" ht="42.75" x14ac:dyDescent="0.2">
      <c r="A57" s="9">
        <f t="shared" si="2"/>
        <v>47</v>
      </c>
      <c r="B57" s="11">
        <v>61755</v>
      </c>
      <c r="C57" s="120" t="s">
        <v>261</v>
      </c>
      <c r="D57" s="91" t="s">
        <v>143</v>
      </c>
      <c r="E57" s="70">
        <v>0</v>
      </c>
      <c r="F57" s="23">
        <v>15000000</v>
      </c>
      <c r="G57" s="139">
        <v>6952656.46</v>
      </c>
      <c r="H57" s="199">
        <v>3500</v>
      </c>
      <c r="I57" s="195">
        <v>0</v>
      </c>
      <c r="J57" s="195">
        <v>4286</v>
      </c>
      <c r="K57" s="195">
        <v>428.43</v>
      </c>
      <c r="L57" s="15"/>
      <c r="M57" s="15"/>
      <c r="N57" s="15"/>
      <c r="O57" s="15"/>
      <c r="P57" s="15"/>
    </row>
    <row r="58" spans="1:16" ht="15" customHeight="1" x14ac:dyDescent="0.2">
      <c r="A58" s="117" t="s">
        <v>266</v>
      </c>
      <c r="B58" s="117"/>
      <c r="C58" s="134"/>
      <c r="D58" s="136"/>
      <c r="E58" s="144"/>
      <c r="F58" s="117"/>
      <c r="G58" s="145"/>
      <c r="H58" s="200"/>
      <c r="I58" s="201"/>
      <c r="J58" s="201"/>
      <c r="K58" s="201"/>
      <c r="L58" s="117"/>
      <c r="M58" s="117"/>
      <c r="N58" s="117"/>
      <c r="O58" s="117"/>
      <c r="P58" s="117"/>
    </row>
    <row r="59" spans="1:16" ht="28.5" x14ac:dyDescent="0.2">
      <c r="A59" s="9">
        <f>A57+1</f>
        <v>48</v>
      </c>
      <c r="B59" s="11">
        <v>254887</v>
      </c>
      <c r="C59" s="120" t="s">
        <v>267</v>
      </c>
      <c r="D59" s="91" t="s">
        <v>143</v>
      </c>
      <c r="E59" s="70">
        <v>0</v>
      </c>
      <c r="F59" s="23">
        <v>797611</v>
      </c>
      <c r="G59" s="139">
        <v>141543.82999999999</v>
      </c>
      <c r="H59" s="199">
        <v>327</v>
      </c>
      <c r="I59" s="195">
        <v>0</v>
      </c>
      <c r="J59" s="195">
        <v>228</v>
      </c>
      <c r="K59" s="195">
        <v>110.34</v>
      </c>
      <c r="L59" s="15"/>
      <c r="M59" s="15"/>
      <c r="N59" s="15"/>
      <c r="O59" s="15"/>
      <c r="P59" s="15"/>
    </row>
    <row r="60" spans="1:16" ht="42.75" x14ac:dyDescent="0.2">
      <c r="A60" s="9">
        <f t="shared" ref="A60" si="3">A59+1</f>
        <v>49</v>
      </c>
      <c r="B60" s="11">
        <v>256611</v>
      </c>
      <c r="C60" s="120" t="s">
        <v>268</v>
      </c>
      <c r="D60" s="91" t="s">
        <v>143</v>
      </c>
      <c r="E60" s="70">
        <v>0</v>
      </c>
      <c r="F60" s="23">
        <v>1411320</v>
      </c>
      <c r="G60" s="139">
        <v>1122810.1399999999</v>
      </c>
      <c r="H60" s="199">
        <v>887</v>
      </c>
      <c r="I60" s="195">
        <v>0</v>
      </c>
      <c r="J60" s="195">
        <v>403</v>
      </c>
      <c r="K60" s="195">
        <v>234.54999999999998</v>
      </c>
      <c r="L60" s="15"/>
      <c r="M60" s="15"/>
      <c r="N60" s="15"/>
      <c r="O60" s="15"/>
      <c r="P60" s="15"/>
    </row>
    <row r="61" spans="1:16" ht="23.25" customHeight="1" thickBot="1" x14ac:dyDescent="0.25">
      <c r="A61" s="83" t="s">
        <v>42</v>
      </c>
      <c r="B61" s="84"/>
      <c r="C61" s="85"/>
      <c r="D61" s="137"/>
      <c r="E61" s="146">
        <f>SUM(E6:E60)</f>
        <v>85128360</v>
      </c>
      <c r="F61" s="147">
        <f>SUM(F6:F60)</f>
        <v>142664072</v>
      </c>
      <c r="G61" s="148">
        <f>SUM(G6:G60)</f>
        <v>54670474.509999998</v>
      </c>
      <c r="H61" s="202">
        <f>SUM(H7:H60)</f>
        <v>78578.4157142857</v>
      </c>
      <c r="I61" s="202">
        <f>SUM(I7:I60)</f>
        <v>28377.02</v>
      </c>
      <c r="J61" s="202">
        <f>SUM(J6:J60)</f>
        <v>39826.670000000006</v>
      </c>
      <c r="K61" s="202">
        <v>11581.159999999998</v>
      </c>
    </row>
    <row r="62" spans="1:16" hidden="1" x14ac:dyDescent="0.2">
      <c r="F62" s="26">
        <v>136718208</v>
      </c>
      <c r="G62" s="12">
        <v>26873665.77</v>
      </c>
      <c r="H62" s="1"/>
      <c r="I62" s="1"/>
      <c r="J62" s="1"/>
      <c r="K62" s="1"/>
    </row>
    <row r="63" spans="1:16" hidden="1" x14ac:dyDescent="0.2">
      <c r="A63" s="32"/>
      <c r="B63" s="86" t="s">
        <v>192</v>
      </c>
      <c r="C63" s="86"/>
      <c r="F63" s="26">
        <f>+F62-F61</f>
        <v>-5945864</v>
      </c>
      <c r="G63" s="26">
        <f>+G62-G61</f>
        <v>-27796808.739999998</v>
      </c>
      <c r="H63" s="1"/>
      <c r="I63" s="1"/>
      <c r="J63" s="1"/>
      <c r="K63" s="1"/>
    </row>
    <row r="64" spans="1:16" hidden="1" x14ac:dyDescent="0.2">
      <c r="A64" s="31"/>
      <c r="B64" s="86" t="s">
        <v>193</v>
      </c>
      <c r="C64" s="86"/>
      <c r="H64" s="1"/>
      <c r="I64" s="1"/>
      <c r="J64" s="1"/>
      <c r="K64" s="1"/>
    </row>
    <row r="65" spans="1:11" hidden="1" x14ac:dyDescent="0.2">
      <c r="A65" s="39"/>
      <c r="B65" s="86" t="s">
        <v>200</v>
      </c>
      <c r="C65" s="86"/>
      <c r="H65" s="1"/>
      <c r="I65" s="1"/>
      <c r="J65" s="1"/>
      <c r="K65" s="1"/>
    </row>
    <row r="66" spans="1:11" hidden="1" x14ac:dyDescent="0.2">
      <c r="H66" s="1"/>
      <c r="I66" s="1"/>
      <c r="J66" s="1"/>
      <c r="K66" s="1"/>
    </row>
    <row r="67" spans="1:11" hidden="1" x14ac:dyDescent="0.2">
      <c r="H67" s="1"/>
      <c r="I67" s="1"/>
      <c r="J67" s="1"/>
      <c r="K67" s="1"/>
    </row>
    <row r="68" spans="1:11" x14ac:dyDescent="0.2">
      <c r="H68" s="1"/>
      <c r="I68" s="1"/>
      <c r="J68" s="1"/>
      <c r="K68" s="1"/>
    </row>
  </sheetData>
  <mergeCells count="17">
    <mergeCell ref="A61:C61"/>
    <mergeCell ref="N4:N5"/>
    <mergeCell ref="P4:P5"/>
    <mergeCell ref="H4:K4"/>
    <mergeCell ref="B65:C65"/>
    <mergeCell ref="O4:O5"/>
    <mergeCell ref="A1:D1"/>
    <mergeCell ref="A2:D2"/>
    <mergeCell ref="A3:D3"/>
    <mergeCell ref="D4:D5"/>
    <mergeCell ref="E4:G4"/>
    <mergeCell ref="A4:A5"/>
    <mergeCell ref="B4:B5"/>
    <mergeCell ref="C4:C5"/>
    <mergeCell ref="B63:C63"/>
    <mergeCell ref="B64:C64"/>
    <mergeCell ref="L4:M4"/>
  </mergeCells>
  <conditionalFormatting sqref="A27">
    <cfRule type="duplicateValues" dxfId="10" priority="12"/>
  </conditionalFormatting>
  <conditionalFormatting sqref="A29">
    <cfRule type="duplicateValues" dxfId="9" priority="11"/>
  </conditionalFormatting>
  <conditionalFormatting sqref="B37">
    <cfRule type="duplicateValues" dxfId="8" priority="7"/>
  </conditionalFormatting>
  <conditionalFormatting sqref="B34">
    <cfRule type="duplicateValues" dxfId="7" priority="6"/>
  </conditionalFormatting>
  <conditionalFormatting sqref="B35">
    <cfRule type="duplicateValues" dxfId="6" priority="5"/>
  </conditionalFormatting>
  <conditionalFormatting sqref="B56">
    <cfRule type="duplicateValues" dxfId="5" priority="4"/>
  </conditionalFormatting>
  <conditionalFormatting sqref="B58">
    <cfRule type="duplicateValues" dxfId="4" priority="2"/>
  </conditionalFormatting>
  <conditionalFormatting sqref="B59">
    <cfRule type="duplicateValues" dxfId="3" priority="1"/>
  </conditionalFormatting>
  <conditionalFormatting sqref="B62:B1048576 A61 B38:B55 B36 B57 B60 B1:B33">
    <cfRule type="duplicateValues" dxfId="2" priority="17"/>
  </conditionalFormatting>
  <hyperlinks>
    <hyperlink ref="D23" r:id="rId1" display="javascript:ImprimirProyecto(31359,2020,1,%22S%22)" xr:uid="{00000000-0004-0000-0100-000000000000}"/>
  </hyperlinks>
  <pageMargins left="0.25" right="0.25" top="0.75" bottom="0.75" header="0.3" footer="0.3"/>
  <pageSetup paperSize="17" scale="84" fitToHeight="0" orientation="landscape" r:id="rId2"/>
  <ignoredErrors>
    <ignoredError sqref="L26:P26 G54 G29 L28:P28 B22:D23 F22 G27 B27:D27 H22:H23 L22:P23 L27:P27 L54:P55 B50:D51 B54:D55 L50:P51 H27 H50:H51 H54:H55 A28:D28 A26:D26 H29 B29:D29 L29:P29 H28:J28 H26:J26 E28:G28 E26:G2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  <pageSetUpPr fitToPage="1"/>
  </sheetPr>
  <dimension ref="A1:T24"/>
  <sheetViews>
    <sheetView view="pageBreakPreview" zoomScale="85" zoomScaleNormal="80" zoomScaleSheetLayoutView="85" workbookViewId="0">
      <pane ySplit="5" topLeftCell="A15" activePane="bottomLeft" state="frozen"/>
      <selection activeCell="C70" sqref="C70"/>
      <selection pane="bottomLeft" activeCell="D25" sqref="D25"/>
    </sheetView>
  </sheetViews>
  <sheetFormatPr baseColWidth="10" defaultColWidth="11.42578125" defaultRowHeight="14.25" x14ac:dyDescent="0.2"/>
  <cols>
    <col min="1" max="1" width="10" style="5" customWidth="1"/>
    <col min="2" max="2" width="12" style="43" bestFit="1" customWidth="1"/>
    <col min="3" max="3" width="51.42578125" style="135" customWidth="1"/>
    <col min="4" max="4" width="23.85546875" style="3" customWidth="1"/>
    <col min="5" max="5" width="17.42578125" style="52" bestFit="1" customWidth="1"/>
    <col min="6" max="6" width="18.5703125" style="53" bestFit="1" customWidth="1"/>
    <col min="7" max="7" width="18.5703125" style="50" bestFit="1" customWidth="1"/>
    <col min="8" max="8" width="17.28515625" style="50" bestFit="1" customWidth="1"/>
    <col min="9" max="9" width="12.85546875" style="50" bestFit="1" customWidth="1"/>
    <col min="10" max="10" width="11.140625" style="50" bestFit="1" customWidth="1"/>
    <col min="11" max="11" width="14.7109375" style="50" bestFit="1" customWidth="1"/>
    <col min="12" max="16384" width="11.42578125" style="1"/>
  </cols>
  <sheetData>
    <row r="1" spans="1:11" ht="15" customHeight="1" x14ac:dyDescent="0.2">
      <c r="A1" s="80" t="s">
        <v>0</v>
      </c>
      <c r="B1" s="80"/>
      <c r="C1" s="80"/>
      <c r="D1" s="80"/>
    </row>
    <row r="2" spans="1:11" ht="15" customHeight="1" x14ac:dyDescent="0.2">
      <c r="A2" s="80" t="s">
        <v>36</v>
      </c>
      <c r="B2" s="80"/>
      <c r="C2" s="80"/>
      <c r="D2" s="80"/>
      <c r="J2" s="124" t="s">
        <v>314</v>
      </c>
    </row>
    <row r="3" spans="1:11" ht="15.75" customHeight="1" thickBot="1" x14ac:dyDescent="0.25">
      <c r="A3" s="80" t="s">
        <v>202</v>
      </c>
      <c r="B3" s="80"/>
      <c r="C3" s="80"/>
      <c r="D3" s="80"/>
      <c r="E3" s="61"/>
      <c r="F3" s="50"/>
    </row>
    <row r="4" spans="1:11" ht="15.75" customHeight="1" x14ac:dyDescent="0.2">
      <c r="A4" s="113" t="s">
        <v>2</v>
      </c>
      <c r="B4" s="114" t="s">
        <v>3</v>
      </c>
      <c r="C4" s="119" t="s">
        <v>4</v>
      </c>
      <c r="D4" s="116" t="s">
        <v>53</v>
      </c>
      <c r="E4" s="93" t="s">
        <v>45</v>
      </c>
      <c r="F4" s="94"/>
      <c r="G4" s="95"/>
      <c r="H4" s="108" t="s">
        <v>47</v>
      </c>
      <c r="I4" s="108"/>
      <c r="J4" s="108"/>
      <c r="K4" s="109"/>
    </row>
    <row r="5" spans="1:11" ht="22.5" customHeight="1" thickBot="1" x14ac:dyDescent="0.25">
      <c r="A5" s="157"/>
      <c r="B5" s="158"/>
      <c r="C5" s="215"/>
      <c r="D5" s="160"/>
      <c r="E5" s="161" t="s">
        <v>44</v>
      </c>
      <c r="F5" s="162" t="s">
        <v>43</v>
      </c>
      <c r="G5" s="163" t="s">
        <v>49</v>
      </c>
      <c r="H5" s="149" t="s">
        <v>46</v>
      </c>
      <c r="I5" s="18" t="s">
        <v>44</v>
      </c>
      <c r="J5" s="18" t="s">
        <v>43</v>
      </c>
      <c r="K5" s="163" t="s">
        <v>49</v>
      </c>
    </row>
    <row r="6" spans="1:11" ht="15" customHeight="1" x14ac:dyDescent="0.2">
      <c r="A6" s="167" t="s">
        <v>57</v>
      </c>
      <c r="B6" s="167"/>
      <c r="C6" s="150"/>
      <c r="D6" s="168"/>
      <c r="E6" s="173"/>
      <c r="F6" s="167"/>
      <c r="G6" s="174"/>
      <c r="H6" s="172"/>
      <c r="I6" s="167"/>
      <c r="J6" s="167"/>
      <c r="K6" s="167"/>
    </row>
    <row r="7" spans="1:11" s="2" customFormat="1" ht="42.75" x14ac:dyDescent="0.2">
      <c r="A7" s="46">
        <v>1</v>
      </c>
      <c r="B7" s="47">
        <v>263551</v>
      </c>
      <c r="C7" s="273" t="s">
        <v>257</v>
      </c>
      <c r="D7" s="169" t="s">
        <v>54</v>
      </c>
      <c r="E7" s="175">
        <v>0</v>
      </c>
      <c r="F7" s="62">
        <v>35000000</v>
      </c>
      <c r="G7" s="176">
        <v>0</v>
      </c>
      <c r="H7" s="184">
        <v>350</v>
      </c>
      <c r="I7" s="185">
        <v>0</v>
      </c>
      <c r="J7" s="185">
        <v>98.88</v>
      </c>
      <c r="K7" s="185">
        <v>0</v>
      </c>
    </row>
    <row r="8" spans="1:11" ht="15" customHeight="1" x14ac:dyDescent="0.2">
      <c r="A8" s="164" t="s">
        <v>85</v>
      </c>
      <c r="B8" s="164"/>
      <c r="C8" s="130"/>
      <c r="D8" s="170"/>
      <c r="E8" s="177"/>
      <c r="F8" s="164"/>
      <c r="G8" s="178"/>
      <c r="H8" s="186"/>
      <c r="I8" s="187"/>
      <c r="J8" s="187"/>
      <c r="K8" s="187"/>
    </row>
    <row r="9" spans="1:11" s="2" customFormat="1" ht="42.75" x14ac:dyDescent="0.2">
      <c r="A9" s="46">
        <f>A7+1</f>
        <v>2</v>
      </c>
      <c r="B9" s="47">
        <v>99889</v>
      </c>
      <c r="C9" s="273" t="s">
        <v>165</v>
      </c>
      <c r="D9" s="169" t="s">
        <v>54</v>
      </c>
      <c r="E9" s="175">
        <v>18725000</v>
      </c>
      <c r="F9" s="62">
        <v>27866902</v>
      </c>
      <c r="G9" s="176">
        <v>27866900.649999999</v>
      </c>
      <c r="H9" s="184">
        <v>21</v>
      </c>
      <c r="I9" s="185">
        <v>2.1</v>
      </c>
      <c r="J9" s="185">
        <v>2.1</v>
      </c>
      <c r="K9" s="185">
        <v>2.1</v>
      </c>
    </row>
    <row r="10" spans="1:11" s="2" customFormat="1" ht="17.25" customHeight="1" x14ac:dyDescent="0.2">
      <c r="A10" s="164" t="s">
        <v>92</v>
      </c>
      <c r="B10" s="164"/>
      <c r="C10" s="130"/>
      <c r="D10" s="170"/>
      <c r="E10" s="177"/>
      <c r="F10" s="164"/>
      <c r="G10" s="178"/>
      <c r="H10" s="186"/>
      <c r="I10" s="187"/>
      <c r="J10" s="187"/>
      <c r="K10" s="187"/>
    </row>
    <row r="11" spans="1:11" s="2" customFormat="1" ht="42.75" x14ac:dyDescent="0.2">
      <c r="A11" s="17">
        <f>A9+1</f>
        <v>3</v>
      </c>
      <c r="B11" s="22">
        <v>276887</v>
      </c>
      <c r="C11" s="274" t="s">
        <v>313</v>
      </c>
      <c r="D11" s="112" t="s">
        <v>55</v>
      </c>
      <c r="E11" s="179">
        <v>0</v>
      </c>
      <c r="F11" s="63">
        <v>2960000</v>
      </c>
      <c r="G11" s="180">
        <v>0</v>
      </c>
      <c r="H11" s="188">
        <v>35.5</v>
      </c>
      <c r="I11" s="189">
        <v>0</v>
      </c>
      <c r="J11" s="189">
        <v>4.37</v>
      </c>
      <c r="K11" s="189">
        <v>0</v>
      </c>
    </row>
    <row r="12" spans="1:11" s="2" customFormat="1" ht="17.25" customHeight="1" x14ac:dyDescent="0.2">
      <c r="A12" s="164" t="s">
        <v>110</v>
      </c>
      <c r="B12" s="164"/>
      <c r="C12" s="130"/>
      <c r="D12" s="170"/>
      <c r="E12" s="177"/>
      <c r="F12" s="164"/>
      <c r="G12" s="178"/>
      <c r="H12" s="186"/>
      <c r="I12" s="187"/>
      <c r="J12" s="187"/>
      <c r="K12" s="187"/>
    </row>
    <row r="13" spans="1:11" s="2" customFormat="1" ht="57" x14ac:dyDescent="0.2">
      <c r="A13" s="9">
        <v>4</v>
      </c>
      <c r="B13" s="8">
        <v>129914</v>
      </c>
      <c r="C13" s="120" t="s">
        <v>39</v>
      </c>
      <c r="D13" s="91" t="s">
        <v>54</v>
      </c>
      <c r="E13" s="181">
        <v>3471800</v>
      </c>
      <c r="F13" s="55">
        <v>20817799</v>
      </c>
      <c r="G13" s="180">
        <v>10971697.48</v>
      </c>
      <c r="H13" s="190">
        <v>16</v>
      </c>
      <c r="I13" s="191">
        <v>4.79</v>
      </c>
      <c r="J13" s="191">
        <v>1.85</v>
      </c>
      <c r="K13" s="191">
        <v>0.98</v>
      </c>
    </row>
    <row r="14" spans="1:11" s="2" customFormat="1" ht="42.75" x14ac:dyDescent="0.2">
      <c r="A14" s="9">
        <f t="shared" ref="A14:A18" si="0">+A13+1</f>
        <v>5</v>
      </c>
      <c r="B14" s="10">
        <v>130902</v>
      </c>
      <c r="C14" s="120" t="s">
        <v>37</v>
      </c>
      <c r="D14" s="91" t="s">
        <v>54</v>
      </c>
      <c r="E14" s="181">
        <v>29775000</v>
      </c>
      <c r="F14" s="55">
        <v>51689118</v>
      </c>
      <c r="G14" s="180">
        <v>22451632.870000001</v>
      </c>
      <c r="H14" s="190">
        <v>10</v>
      </c>
      <c r="I14" s="191">
        <v>4.08</v>
      </c>
      <c r="J14" s="191">
        <v>2.52</v>
      </c>
      <c r="K14" s="191">
        <v>1.88</v>
      </c>
    </row>
    <row r="15" spans="1:11" s="2" customFormat="1" ht="42.75" x14ac:dyDescent="0.2">
      <c r="A15" s="9">
        <v>6</v>
      </c>
      <c r="B15" s="10">
        <v>154956</v>
      </c>
      <c r="C15" s="120" t="s">
        <v>166</v>
      </c>
      <c r="D15" s="91" t="s">
        <v>54</v>
      </c>
      <c r="E15" s="181">
        <v>535321</v>
      </c>
      <c r="F15" s="55">
        <v>29926232</v>
      </c>
      <c r="G15" s="180">
        <v>17886229.309999999</v>
      </c>
      <c r="H15" s="190">
        <v>11</v>
      </c>
      <c r="I15" s="191">
        <v>5.84</v>
      </c>
      <c r="J15" s="191">
        <v>2.64</v>
      </c>
      <c r="K15" s="191">
        <v>1</v>
      </c>
    </row>
    <row r="16" spans="1:11" s="2" customFormat="1" ht="42.75" x14ac:dyDescent="0.2">
      <c r="A16" s="9">
        <f t="shared" si="0"/>
        <v>7</v>
      </c>
      <c r="B16" s="19">
        <v>154958</v>
      </c>
      <c r="C16" s="120" t="s">
        <v>167</v>
      </c>
      <c r="D16" s="91" t="s">
        <v>54</v>
      </c>
      <c r="E16" s="181">
        <v>464679</v>
      </c>
      <c r="F16" s="55">
        <v>9000000</v>
      </c>
      <c r="G16" s="180">
        <v>4037390.96</v>
      </c>
      <c r="H16" s="190">
        <v>24</v>
      </c>
      <c r="I16" s="191">
        <v>11.55</v>
      </c>
      <c r="J16" s="191">
        <v>2.0499999999999998</v>
      </c>
      <c r="K16" s="191">
        <v>0.91999999999999993</v>
      </c>
    </row>
    <row r="17" spans="1:11" s="2" customFormat="1" ht="42.75" x14ac:dyDescent="0.2">
      <c r="A17" s="9">
        <v>8</v>
      </c>
      <c r="B17" s="8">
        <v>155771</v>
      </c>
      <c r="C17" s="120" t="s">
        <v>38</v>
      </c>
      <c r="D17" s="91" t="s">
        <v>54</v>
      </c>
      <c r="E17" s="182">
        <v>207000</v>
      </c>
      <c r="F17" s="64">
        <v>96344937</v>
      </c>
      <c r="G17" s="180">
        <v>20856279.949999999</v>
      </c>
      <c r="H17" s="190">
        <v>23.25</v>
      </c>
      <c r="I17" s="191">
        <v>10.37</v>
      </c>
      <c r="J17" s="191">
        <v>9.35</v>
      </c>
      <c r="K17" s="191">
        <v>3.57</v>
      </c>
    </row>
    <row r="18" spans="1:11" s="2" customFormat="1" ht="57" x14ac:dyDescent="0.2">
      <c r="A18" s="9">
        <f t="shared" si="0"/>
        <v>9</v>
      </c>
      <c r="B18" s="8">
        <v>155808</v>
      </c>
      <c r="C18" s="120" t="s">
        <v>40</v>
      </c>
      <c r="D18" s="91" t="s">
        <v>54</v>
      </c>
      <c r="E18" s="181">
        <v>518900</v>
      </c>
      <c r="F18" s="55">
        <v>19000000</v>
      </c>
      <c r="G18" s="180">
        <v>0</v>
      </c>
      <c r="H18" s="190">
        <v>4</v>
      </c>
      <c r="I18" s="191">
        <v>3.23</v>
      </c>
      <c r="J18" s="191">
        <v>2.98</v>
      </c>
      <c r="K18" s="191">
        <v>0</v>
      </c>
    </row>
    <row r="19" spans="1:11" ht="57.75" thickBot="1" x14ac:dyDescent="0.25">
      <c r="A19" s="9">
        <v>10</v>
      </c>
      <c r="B19" s="47">
        <v>276035</v>
      </c>
      <c r="C19" s="273" t="s">
        <v>258</v>
      </c>
      <c r="D19" s="112" t="s">
        <v>54</v>
      </c>
      <c r="E19" s="175">
        <v>0</v>
      </c>
      <c r="F19" s="62">
        <v>16499012</v>
      </c>
      <c r="G19" s="176">
        <v>0</v>
      </c>
      <c r="H19" s="184">
        <v>38.44</v>
      </c>
      <c r="I19" s="185">
        <v>0</v>
      </c>
      <c r="J19" s="185">
        <v>2.56</v>
      </c>
      <c r="K19" s="185">
        <v>0</v>
      </c>
    </row>
    <row r="20" spans="1:11" ht="20.25" customHeight="1" thickBot="1" x14ac:dyDescent="0.25">
      <c r="A20" s="165" t="s">
        <v>121</v>
      </c>
      <c r="B20" s="166"/>
      <c r="C20" s="275"/>
      <c r="D20" s="171"/>
      <c r="E20" s="165"/>
      <c r="F20" s="166"/>
      <c r="G20" s="183"/>
      <c r="H20" s="192"/>
      <c r="I20" s="193"/>
      <c r="J20" s="193"/>
      <c r="K20" s="193"/>
    </row>
    <row r="21" spans="1:11" ht="57.75" thickBot="1" x14ac:dyDescent="0.25">
      <c r="A21" s="48">
        <f>+A19+1</f>
        <v>11</v>
      </c>
      <c r="B21" s="269">
        <v>155004</v>
      </c>
      <c r="C21" s="273" t="s">
        <v>41</v>
      </c>
      <c r="D21" s="169" t="s">
        <v>55</v>
      </c>
      <c r="E21" s="270">
        <v>1540000</v>
      </c>
      <c r="F21" s="75">
        <v>1540000</v>
      </c>
      <c r="G21" s="176">
        <v>0</v>
      </c>
      <c r="H21" s="184">
        <v>25700</v>
      </c>
      <c r="I21" s="185">
        <v>0</v>
      </c>
      <c r="J21" s="185">
        <v>1</v>
      </c>
      <c r="K21" s="261">
        <v>0</v>
      </c>
    </row>
    <row r="22" spans="1:11" ht="23.25" customHeight="1" thickBot="1" x14ac:dyDescent="0.25">
      <c r="A22" s="245" t="s">
        <v>42</v>
      </c>
      <c r="B22" s="246"/>
      <c r="C22" s="246"/>
      <c r="D22" s="247"/>
      <c r="E22" s="248">
        <f>SUM(E9:E21)</f>
        <v>55237700</v>
      </c>
      <c r="F22" s="249">
        <f>SUM(F7:F21)</f>
        <v>310644000</v>
      </c>
      <c r="G22" s="271">
        <f>SUM(G7:G21)</f>
        <v>104070131.22</v>
      </c>
      <c r="H22" s="272"/>
      <c r="I22" s="267"/>
      <c r="J22" s="267"/>
      <c r="K22" s="268"/>
    </row>
    <row r="24" spans="1:11" ht="59.25" customHeight="1" x14ac:dyDescent="0.2">
      <c r="B24" s="87"/>
      <c r="C24" s="87"/>
      <c r="D24" s="45"/>
    </row>
  </sheetData>
  <mergeCells count="11">
    <mergeCell ref="A1:D1"/>
    <mergeCell ref="A2:D2"/>
    <mergeCell ref="A3:D3"/>
    <mergeCell ref="A4:A5"/>
    <mergeCell ref="B4:B5"/>
    <mergeCell ref="C4:C5"/>
    <mergeCell ref="D4:D5"/>
    <mergeCell ref="E4:G4"/>
    <mergeCell ref="H4:K4"/>
    <mergeCell ref="B24:C24"/>
    <mergeCell ref="A22:C22"/>
  </mergeCells>
  <pageMargins left="0.70866141732283505" right="0.70866141732283505" top="0.74803149606299202" bottom="0.74803149606299202" header="0.31496062992126" footer="0.31496062992126"/>
  <pageSetup paperSize="17" scale="95" fitToHeight="0" orientation="landscape" r:id="rId1"/>
  <ignoredErrors>
    <ignoredError sqref="B9:D9 E9 B13:D13 B14:D14 E13:E14 H9 H13:H14 A12:D12 H12:J12 E12:G12 B15:D16 E15:E16 H15:H16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  <pageSetUpPr fitToPage="1"/>
  </sheetPr>
  <dimension ref="A1:T39"/>
  <sheetViews>
    <sheetView view="pageBreakPreview" zoomScale="85" zoomScaleNormal="80" zoomScaleSheetLayoutView="85" workbookViewId="0">
      <pane ySplit="5" topLeftCell="A36" activePane="bottomLeft" state="frozen"/>
      <selection activeCell="C70" sqref="C70"/>
      <selection pane="bottomLeft" activeCell="T39" sqref="A39:T39"/>
    </sheetView>
  </sheetViews>
  <sheetFormatPr baseColWidth="10" defaultColWidth="11.42578125" defaultRowHeight="14.25" x14ac:dyDescent="0.2"/>
  <cols>
    <col min="1" max="1" width="10" style="37" customWidth="1"/>
    <col min="2" max="2" width="12" style="33" bestFit="1" customWidth="1"/>
    <col min="3" max="3" width="51.42578125" style="217" customWidth="1"/>
    <col min="4" max="4" width="23.85546875" style="38" customWidth="1"/>
    <col min="5" max="5" width="27.5703125" style="34" customWidth="1"/>
    <col min="6" max="6" width="25.85546875" style="35" customWidth="1"/>
    <col min="7" max="7" width="27.7109375" style="35" customWidth="1"/>
    <col min="8" max="8" width="19.42578125" style="35" customWidth="1"/>
    <col min="9" max="10" width="18.85546875" style="35" customWidth="1"/>
    <col min="11" max="18" width="18.85546875" style="49" hidden="1" customWidth="1"/>
    <col min="19" max="19" width="20.140625" style="49" hidden="1" customWidth="1"/>
    <col min="20" max="20" width="18.85546875" style="49" customWidth="1"/>
    <col min="21" max="16384" width="11.42578125" style="36"/>
  </cols>
  <sheetData>
    <row r="1" spans="1:20" ht="15" customHeight="1" x14ac:dyDescent="0.2">
      <c r="A1" s="88" t="s">
        <v>0</v>
      </c>
      <c r="B1" s="88"/>
      <c r="C1" s="88"/>
      <c r="D1" s="88"/>
    </row>
    <row r="2" spans="1:20" ht="15" customHeight="1" x14ac:dyDescent="0.2">
      <c r="A2" s="88" t="s">
        <v>180</v>
      </c>
      <c r="B2" s="88"/>
      <c r="C2" s="88"/>
      <c r="D2" s="88"/>
      <c r="J2" s="124" t="s">
        <v>314</v>
      </c>
    </row>
    <row r="3" spans="1:20" s="1" customFormat="1" ht="15.75" customHeight="1" thickBot="1" x14ac:dyDescent="0.25">
      <c r="A3" s="80" t="s">
        <v>202</v>
      </c>
      <c r="B3" s="80"/>
      <c r="C3" s="80"/>
      <c r="D3" s="80"/>
      <c r="E3" s="4"/>
      <c r="F3" s="12"/>
      <c r="G3" s="12"/>
      <c r="H3" s="12"/>
      <c r="I3" s="12"/>
      <c r="J3" s="12"/>
      <c r="K3" s="50"/>
      <c r="L3" s="50"/>
      <c r="M3" s="50"/>
      <c r="N3" s="50"/>
      <c r="O3" s="50"/>
      <c r="P3" s="50"/>
      <c r="Q3" s="50"/>
      <c r="R3" s="50"/>
      <c r="S3" s="50"/>
      <c r="T3" s="50"/>
    </row>
    <row r="4" spans="1:20" ht="15.75" customHeight="1" x14ac:dyDescent="0.2">
      <c r="A4" s="113" t="s">
        <v>2</v>
      </c>
      <c r="B4" s="114" t="s">
        <v>3</v>
      </c>
      <c r="C4" s="119" t="s">
        <v>4</v>
      </c>
      <c r="D4" s="116" t="s">
        <v>53</v>
      </c>
      <c r="E4" s="93" t="s">
        <v>315</v>
      </c>
      <c r="F4" s="94"/>
      <c r="G4" s="95"/>
      <c r="H4" s="108" t="s">
        <v>47</v>
      </c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9"/>
    </row>
    <row r="5" spans="1:20" ht="22.5" customHeight="1" thickBot="1" x14ac:dyDescent="0.25">
      <c r="A5" s="157"/>
      <c r="B5" s="158"/>
      <c r="C5" s="215"/>
      <c r="D5" s="160"/>
      <c r="E5" s="211" t="s">
        <v>44</v>
      </c>
      <c r="F5" s="18" t="s">
        <v>43</v>
      </c>
      <c r="G5" s="163" t="s">
        <v>49</v>
      </c>
      <c r="H5" s="149" t="s">
        <v>46</v>
      </c>
      <c r="I5" s="18" t="s">
        <v>44</v>
      </c>
      <c r="J5" s="18" t="s">
        <v>43</v>
      </c>
      <c r="K5" s="18" t="s">
        <v>5</v>
      </c>
      <c r="L5" s="18" t="s">
        <v>6</v>
      </c>
      <c r="M5" s="18" t="s">
        <v>7</v>
      </c>
      <c r="N5" s="18" t="s">
        <v>8</v>
      </c>
      <c r="O5" s="18" t="s">
        <v>9</v>
      </c>
      <c r="P5" s="18" t="s">
        <v>10</v>
      </c>
      <c r="Q5" s="18" t="s">
        <v>11</v>
      </c>
      <c r="R5" s="18" t="s">
        <v>12</v>
      </c>
      <c r="S5" s="18" t="s">
        <v>13</v>
      </c>
      <c r="T5" s="163" t="s">
        <v>49</v>
      </c>
    </row>
    <row r="6" spans="1:20" ht="15" customHeight="1" x14ac:dyDescent="0.2">
      <c r="A6" s="168" t="s">
        <v>174</v>
      </c>
      <c r="B6" s="210"/>
      <c r="C6" s="216"/>
      <c r="D6" s="210"/>
      <c r="E6" s="212"/>
      <c r="F6" s="210"/>
      <c r="G6" s="213"/>
      <c r="H6" s="210"/>
      <c r="I6" s="210"/>
      <c r="J6" s="210"/>
      <c r="K6" s="210"/>
      <c r="L6" s="210"/>
      <c r="M6" s="210"/>
      <c r="N6" s="210"/>
      <c r="O6" s="210"/>
      <c r="P6" s="210"/>
      <c r="Q6" s="210"/>
      <c r="R6" s="210"/>
      <c r="S6" s="210"/>
      <c r="T6" s="210"/>
    </row>
    <row r="7" spans="1:20" ht="42.75" x14ac:dyDescent="0.2">
      <c r="A7" s="9">
        <v>1</v>
      </c>
      <c r="B7" s="41">
        <v>130572</v>
      </c>
      <c r="C7" s="120" t="s">
        <v>175</v>
      </c>
      <c r="D7" s="91" t="s">
        <v>168</v>
      </c>
      <c r="E7" s="214">
        <v>2000000</v>
      </c>
      <c r="F7" s="42">
        <v>1331631</v>
      </c>
      <c r="G7" s="139">
        <v>666904.22</v>
      </c>
      <c r="H7" s="218">
        <v>7520</v>
      </c>
      <c r="I7" s="219">
        <v>0</v>
      </c>
      <c r="J7" s="219">
        <v>1564.67</v>
      </c>
      <c r="K7" s="191">
        <v>0</v>
      </c>
      <c r="L7" s="191">
        <v>0</v>
      </c>
      <c r="M7" s="191">
        <v>0</v>
      </c>
      <c r="N7" s="191">
        <v>0</v>
      </c>
      <c r="O7" s="191">
        <v>0</v>
      </c>
      <c r="P7" s="191">
        <v>0</v>
      </c>
      <c r="Q7" s="191">
        <v>0</v>
      </c>
      <c r="R7" s="191">
        <v>1564.67</v>
      </c>
      <c r="S7" s="191">
        <v>0</v>
      </c>
      <c r="T7" s="191">
        <v>1564.67</v>
      </c>
    </row>
    <row r="8" spans="1:20" ht="42.75" x14ac:dyDescent="0.2">
      <c r="A8" s="9">
        <f>+A7+1</f>
        <v>2</v>
      </c>
      <c r="B8" s="41">
        <v>148405</v>
      </c>
      <c r="C8" s="120" t="s">
        <v>176</v>
      </c>
      <c r="D8" s="91" t="s">
        <v>168</v>
      </c>
      <c r="E8" s="214">
        <v>2000000</v>
      </c>
      <c r="F8" s="42">
        <v>2000000</v>
      </c>
      <c r="G8" s="139">
        <v>0</v>
      </c>
      <c r="H8" s="218">
        <v>7519</v>
      </c>
      <c r="I8" s="219">
        <v>0</v>
      </c>
      <c r="J8" s="219">
        <v>2350</v>
      </c>
      <c r="K8" s="191">
        <v>0</v>
      </c>
      <c r="L8" s="191">
        <v>0</v>
      </c>
      <c r="M8" s="191">
        <v>0</v>
      </c>
      <c r="N8" s="191">
        <v>0</v>
      </c>
      <c r="O8" s="191">
        <v>0</v>
      </c>
      <c r="P8" s="191">
        <v>0</v>
      </c>
      <c r="Q8" s="191">
        <v>0</v>
      </c>
      <c r="R8" s="191">
        <v>0</v>
      </c>
      <c r="S8" s="191">
        <v>0</v>
      </c>
      <c r="T8" s="191">
        <v>0</v>
      </c>
    </row>
    <row r="9" spans="1:20" ht="42.75" x14ac:dyDescent="0.2">
      <c r="A9" s="9">
        <f t="shared" ref="A9:A37" si="0">+A8+1</f>
        <v>3</v>
      </c>
      <c r="B9" s="41">
        <v>148408</v>
      </c>
      <c r="C9" s="120" t="s">
        <v>177</v>
      </c>
      <c r="D9" s="91" t="s">
        <v>168</v>
      </c>
      <c r="E9" s="214">
        <v>2000000</v>
      </c>
      <c r="F9" s="42">
        <v>2000000</v>
      </c>
      <c r="G9" s="139">
        <v>0</v>
      </c>
      <c r="H9" s="218">
        <v>7519</v>
      </c>
      <c r="I9" s="219">
        <v>0</v>
      </c>
      <c r="J9" s="219">
        <v>2350</v>
      </c>
      <c r="K9" s="191">
        <v>0</v>
      </c>
      <c r="L9" s="191">
        <v>0</v>
      </c>
      <c r="M9" s="191">
        <v>0</v>
      </c>
      <c r="N9" s="191">
        <v>0</v>
      </c>
      <c r="O9" s="191">
        <v>0</v>
      </c>
      <c r="P9" s="191">
        <v>0</v>
      </c>
      <c r="Q9" s="191">
        <v>0</v>
      </c>
      <c r="R9" s="191">
        <v>0</v>
      </c>
      <c r="S9" s="191">
        <v>0</v>
      </c>
      <c r="T9" s="191">
        <v>0</v>
      </c>
    </row>
    <row r="10" spans="1:20" ht="42.75" x14ac:dyDescent="0.2">
      <c r="A10" s="9">
        <f t="shared" si="0"/>
        <v>4</v>
      </c>
      <c r="B10" s="41">
        <v>149702</v>
      </c>
      <c r="C10" s="120" t="s">
        <v>178</v>
      </c>
      <c r="D10" s="91" t="s">
        <v>168</v>
      </c>
      <c r="E10" s="214">
        <v>2000000</v>
      </c>
      <c r="F10" s="42">
        <v>2000000</v>
      </c>
      <c r="G10" s="139">
        <v>0</v>
      </c>
      <c r="H10" s="218">
        <v>7519</v>
      </c>
      <c r="I10" s="219">
        <v>0</v>
      </c>
      <c r="J10" s="219">
        <v>2350</v>
      </c>
      <c r="K10" s="191">
        <v>0</v>
      </c>
      <c r="L10" s="191">
        <v>0</v>
      </c>
      <c r="M10" s="191">
        <v>0</v>
      </c>
      <c r="N10" s="191">
        <v>0</v>
      </c>
      <c r="O10" s="191">
        <v>0</v>
      </c>
      <c r="P10" s="191">
        <v>0</v>
      </c>
      <c r="Q10" s="191">
        <v>0</v>
      </c>
      <c r="R10" s="191">
        <v>0</v>
      </c>
      <c r="S10" s="191">
        <v>0</v>
      </c>
      <c r="T10" s="191">
        <v>0</v>
      </c>
    </row>
    <row r="11" spans="1:20" ht="42.75" x14ac:dyDescent="0.2">
      <c r="A11" s="9">
        <f t="shared" si="0"/>
        <v>5</v>
      </c>
      <c r="B11" s="41">
        <v>257874</v>
      </c>
      <c r="C11" s="120" t="s">
        <v>248</v>
      </c>
      <c r="D11" s="91" t="s">
        <v>168</v>
      </c>
      <c r="E11" s="99">
        <v>0</v>
      </c>
      <c r="F11" s="42">
        <v>881723</v>
      </c>
      <c r="G11" s="139">
        <v>786139.95</v>
      </c>
      <c r="H11" s="218">
        <v>350</v>
      </c>
      <c r="I11" s="219">
        <v>350</v>
      </c>
      <c r="J11" s="219">
        <v>344.83</v>
      </c>
      <c r="K11" s="191">
        <v>0</v>
      </c>
      <c r="L11" s="191">
        <v>93.6</v>
      </c>
      <c r="M11" s="191">
        <v>79.8</v>
      </c>
      <c r="N11" s="191">
        <v>0</v>
      </c>
      <c r="O11" s="191">
        <v>0</v>
      </c>
      <c r="P11" s="191">
        <v>0</v>
      </c>
      <c r="Q11" s="191">
        <v>0</v>
      </c>
      <c r="R11" s="191">
        <v>134.97999999999999</v>
      </c>
      <c r="S11" s="191">
        <v>0</v>
      </c>
      <c r="T11" s="191">
        <v>308.38</v>
      </c>
    </row>
    <row r="12" spans="1:20" ht="42.75" x14ac:dyDescent="0.2">
      <c r="A12" s="9">
        <f t="shared" si="0"/>
        <v>6</v>
      </c>
      <c r="B12" s="41">
        <v>257881</v>
      </c>
      <c r="C12" s="120" t="s">
        <v>247</v>
      </c>
      <c r="D12" s="91" t="s">
        <v>168</v>
      </c>
      <c r="E12" s="99">
        <v>0</v>
      </c>
      <c r="F12" s="42">
        <v>1072614</v>
      </c>
      <c r="G12" s="139">
        <v>942395.14</v>
      </c>
      <c r="H12" s="218">
        <v>720</v>
      </c>
      <c r="I12" s="219">
        <v>720</v>
      </c>
      <c r="J12" s="219">
        <v>864</v>
      </c>
      <c r="K12" s="191">
        <v>0</v>
      </c>
      <c r="L12" s="191">
        <v>0</v>
      </c>
      <c r="M12" s="191">
        <v>447.6</v>
      </c>
      <c r="N12" s="191">
        <v>70.8</v>
      </c>
      <c r="O12" s="191">
        <v>0</v>
      </c>
      <c r="P12" s="191">
        <v>0</v>
      </c>
      <c r="Q12" s="191">
        <v>0</v>
      </c>
      <c r="R12" s="191">
        <v>254.4</v>
      </c>
      <c r="S12" s="191">
        <v>0</v>
      </c>
      <c r="T12" s="191">
        <v>772.8</v>
      </c>
    </row>
    <row r="13" spans="1:20" ht="42.75" x14ac:dyDescent="0.2">
      <c r="A13" s="9">
        <f t="shared" si="0"/>
        <v>7</v>
      </c>
      <c r="B13" s="41">
        <v>257882</v>
      </c>
      <c r="C13" s="120" t="s">
        <v>246</v>
      </c>
      <c r="D13" s="91" t="s">
        <v>168</v>
      </c>
      <c r="E13" s="99">
        <v>0</v>
      </c>
      <c r="F13" s="42">
        <v>938051</v>
      </c>
      <c r="G13" s="139">
        <v>843690.2</v>
      </c>
      <c r="H13" s="218">
        <v>360</v>
      </c>
      <c r="I13" s="219">
        <v>360</v>
      </c>
      <c r="J13" s="219">
        <v>391.43</v>
      </c>
      <c r="K13" s="191">
        <v>0</v>
      </c>
      <c r="L13" s="191">
        <v>17.399999999999999</v>
      </c>
      <c r="M13" s="191">
        <v>140.26</v>
      </c>
      <c r="N13" s="191">
        <v>52.19</v>
      </c>
      <c r="O13" s="191">
        <v>0</v>
      </c>
      <c r="P13" s="191">
        <v>0</v>
      </c>
      <c r="Q13" s="191">
        <v>142.44</v>
      </c>
      <c r="R13" s="191">
        <v>0</v>
      </c>
      <c r="S13" s="191">
        <v>0</v>
      </c>
      <c r="T13" s="191">
        <v>352.28999999999996</v>
      </c>
    </row>
    <row r="14" spans="1:20" ht="42.75" x14ac:dyDescent="0.2">
      <c r="A14" s="9">
        <f t="shared" si="0"/>
        <v>8</v>
      </c>
      <c r="B14" s="41">
        <v>257883</v>
      </c>
      <c r="C14" s="120" t="s">
        <v>245</v>
      </c>
      <c r="D14" s="91" t="s">
        <v>168</v>
      </c>
      <c r="E14" s="99">
        <v>0</v>
      </c>
      <c r="F14" s="42">
        <v>1063115</v>
      </c>
      <c r="G14" s="139">
        <v>956116.65</v>
      </c>
      <c r="H14" s="218">
        <v>342</v>
      </c>
      <c r="I14" s="219">
        <v>342</v>
      </c>
      <c r="J14" s="219">
        <v>405.52</v>
      </c>
      <c r="K14" s="191">
        <v>0</v>
      </c>
      <c r="L14" s="191">
        <v>90.12</v>
      </c>
      <c r="M14" s="191">
        <v>41.5</v>
      </c>
      <c r="N14" s="191">
        <v>111.46</v>
      </c>
      <c r="O14" s="191">
        <v>0</v>
      </c>
      <c r="P14" s="191">
        <v>0</v>
      </c>
      <c r="Q14" s="191">
        <v>122.13</v>
      </c>
      <c r="R14" s="191">
        <v>0</v>
      </c>
      <c r="S14" s="191">
        <v>0</v>
      </c>
      <c r="T14" s="191">
        <v>365.21</v>
      </c>
    </row>
    <row r="15" spans="1:20" ht="57" x14ac:dyDescent="0.2">
      <c r="A15" s="9">
        <f t="shared" si="0"/>
        <v>9</v>
      </c>
      <c r="B15" s="41">
        <v>257890</v>
      </c>
      <c r="C15" s="120" t="s">
        <v>244</v>
      </c>
      <c r="D15" s="91" t="s">
        <v>168</v>
      </c>
      <c r="E15" s="99">
        <v>0</v>
      </c>
      <c r="F15" s="42">
        <v>848000</v>
      </c>
      <c r="G15" s="139">
        <v>762683</v>
      </c>
      <c r="H15" s="218">
        <v>520</v>
      </c>
      <c r="I15" s="219">
        <v>520</v>
      </c>
      <c r="J15" s="219">
        <v>520</v>
      </c>
      <c r="K15" s="191">
        <v>0</v>
      </c>
      <c r="L15" s="191">
        <v>311</v>
      </c>
      <c r="M15" s="191">
        <v>43</v>
      </c>
      <c r="N15" s="191">
        <v>70</v>
      </c>
      <c r="O15" s="191">
        <v>0</v>
      </c>
      <c r="P15" s="191">
        <v>0</v>
      </c>
      <c r="Q15" s="191">
        <v>44</v>
      </c>
      <c r="R15" s="191">
        <v>0</v>
      </c>
      <c r="S15" s="191">
        <v>0</v>
      </c>
      <c r="T15" s="191">
        <v>468</v>
      </c>
    </row>
    <row r="16" spans="1:20" ht="42.75" x14ac:dyDescent="0.2">
      <c r="A16" s="9">
        <f t="shared" si="0"/>
        <v>10</v>
      </c>
      <c r="B16" s="41">
        <v>257899</v>
      </c>
      <c r="C16" s="120" t="s">
        <v>243</v>
      </c>
      <c r="D16" s="91" t="s">
        <v>168</v>
      </c>
      <c r="E16" s="99">
        <v>0</v>
      </c>
      <c r="F16" s="42">
        <v>903617</v>
      </c>
      <c r="G16" s="139">
        <v>812388.34</v>
      </c>
      <c r="H16" s="218">
        <v>480</v>
      </c>
      <c r="I16" s="219">
        <v>480</v>
      </c>
      <c r="J16" s="219">
        <v>521.44000000000005</v>
      </c>
      <c r="K16" s="191">
        <v>0</v>
      </c>
      <c r="L16" s="191">
        <v>106.46</v>
      </c>
      <c r="M16" s="191">
        <v>32.590000000000003</v>
      </c>
      <c r="N16" s="191">
        <v>115.15</v>
      </c>
      <c r="O16" s="191">
        <v>0</v>
      </c>
      <c r="P16" s="191">
        <v>0</v>
      </c>
      <c r="Q16" s="191">
        <v>215.09</v>
      </c>
      <c r="R16" s="191">
        <v>0</v>
      </c>
      <c r="S16" s="191">
        <v>0</v>
      </c>
      <c r="T16" s="191">
        <v>469.29</v>
      </c>
    </row>
    <row r="17" spans="1:20" ht="57" x14ac:dyDescent="0.2">
      <c r="A17" s="9">
        <f t="shared" si="0"/>
        <v>11</v>
      </c>
      <c r="B17" s="41">
        <v>257901</v>
      </c>
      <c r="C17" s="120" t="s">
        <v>242</v>
      </c>
      <c r="D17" s="91" t="s">
        <v>168</v>
      </c>
      <c r="E17" s="99">
        <v>0</v>
      </c>
      <c r="F17" s="42">
        <v>906371</v>
      </c>
      <c r="G17" s="139">
        <v>814825.04</v>
      </c>
      <c r="H17" s="218">
        <v>350</v>
      </c>
      <c r="I17" s="219">
        <v>350</v>
      </c>
      <c r="J17" s="219">
        <v>361.28</v>
      </c>
      <c r="K17" s="191">
        <v>0</v>
      </c>
      <c r="L17" s="191">
        <v>11.35</v>
      </c>
      <c r="M17" s="191">
        <v>100.13</v>
      </c>
      <c r="N17" s="191">
        <v>68.13</v>
      </c>
      <c r="O17" s="191">
        <v>0</v>
      </c>
      <c r="P17" s="191">
        <v>0</v>
      </c>
      <c r="Q17" s="191">
        <v>145.54</v>
      </c>
      <c r="R17" s="191">
        <v>0</v>
      </c>
      <c r="S17" s="191">
        <v>0</v>
      </c>
      <c r="T17" s="191">
        <v>325.14999999999998</v>
      </c>
    </row>
    <row r="18" spans="1:20" ht="57" x14ac:dyDescent="0.2">
      <c r="A18" s="9">
        <f t="shared" si="0"/>
        <v>12</v>
      </c>
      <c r="B18" s="41">
        <v>261514</v>
      </c>
      <c r="C18" s="120" t="s">
        <v>241</v>
      </c>
      <c r="D18" s="91" t="s">
        <v>168</v>
      </c>
      <c r="E18" s="99">
        <v>0</v>
      </c>
      <c r="F18" s="42">
        <v>984753</v>
      </c>
      <c r="G18" s="139">
        <v>880603.7</v>
      </c>
      <c r="H18" s="218">
        <v>328</v>
      </c>
      <c r="I18" s="219">
        <v>328</v>
      </c>
      <c r="J18" s="219">
        <v>360.81</v>
      </c>
      <c r="K18" s="191">
        <v>0</v>
      </c>
      <c r="L18" s="191">
        <v>0</v>
      </c>
      <c r="M18" s="191">
        <v>257.74</v>
      </c>
      <c r="N18" s="191">
        <v>0</v>
      </c>
      <c r="O18" s="191">
        <v>0</v>
      </c>
      <c r="P18" s="191">
        <v>0</v>
      </c>
      <c r="Q18" s="191">
        <v>0</v>
      </c>
      <c r="R18" s="191">
        <v>64.88</v>
      </c>
      <c r="S18" s="191">
        <v>0</v>
      </c>
      <c r="T18" s="191">
        <v>322.62</v>
      </c>
    </row>
    <row r="19" spans="1:20" ht="42.75" x14ac:dyDescent="0.2">
      <c r="A19" s="9">
        <f t="shared" si="0"/>
        <v>13</v>
      </c>
      <c r="B19" s="41">
        <v>261523</v>
      </c>
      <c r="C19" s="120" t="s">
        <v>240</v>
      </c>
      <c r="D19" s="91" t="s">
        <v>168</v>
      </c>
      <c r="E19" s="99">
        <v>0</v>
      </c>
      <c r="F19" s="42">
        <v>911244</v>
      </c>
      <c r="G19" s="139">
        <v>818740.2</v>
      </c>
      <c r="H19" s="218">
        <v>364.25</v>
      </c>
      <c r="I19" s="219">
        <v>364.25</v>
      </c>
      <c r="J19" s="219">
        <v>394.91</v>
      </c>
      <c r="K19" s="191">
        <v>0</v>
      </c>
      <c r="L19" s="191">
        <v>0</v>
      </c>
      <c r="M19" s="191">
        <v>58.89</v>
      </c>
      <c r="N19" s="191">
        <v>22.68</v>
      </c>
      <c r="O19" s="191">
        <v>0</v>
      </c>
      <c r="P19" s="191">
        <v>0</v>
      </c>
      <c r="Q19" s="191">
        <v>273.31</v>
      </c>
      <c r="R19" s="191">
        <v>0</v>
      </c>
      <c r="S19" s="191">
        <v>0</v>
      </c>
      <c r="T19" s="191">
        <v>354.88</v>
      </c>
    </row>
    <row r="20" spans="1:20" ht="42.75" x14ac:dyDescent="0.2">
      <c r="A20" s="9">
        <f t="shared" si="0"/>
        <v>14</v>
      </c>
      <c r="B20" s="41">
        <v>262075</v>
      </c>
      <c r="C20" s="120" t="s">
        <v>204</v>
      </c>
      <c r="D20" s="91" t="s">
        <v>168</v>
      </c>
      <c r="E20" s="214">
        <v>700000</v>
      </c>
      <c r="F20" s="42">
        <v>700000</v>
      </c>
      <c r="G20" s="139">
        <v>0</v>
      </c>
      <c r="H20" s="218">
        <v>307.60000000000002</v>
      </c>
      <c r="I20" s="219">
        <v>0</v>
      </c>
      <c r="J20" s="219">
        <v>349.01</v>
      </c>
      <c r="K20" s="191">
        <v>0</v>
      </c>
      <c r="L20" s="191">
        <v>0</v>
      </c>
      <c r="M20" s="191">
        <v>0</v>
      </c>
      <c r="N20" s="191">
        <v>0</v>
      </c>
      <c r="O20" s="191">
        <v>0</v>
      </c>
      <c r="P20" s="191">
        <v>0</v>
      </c>
      <c r="Q20" s="191">
        <v>0</v>
      </c>
      <c r="R20" s="191">
        <v>0</v>
      </c>
      <c r="S20" s="191">
        <v>0</v>
      </c>
      <c r="T20" s="191">
        <v>0</v>
      </c>
    </row>
    <row r="21" spans="1:20" ht="57" x14ac:dyDescent="0.2">
      <c r="A21" s="9">
        <f t="shared" si="0"/>
        <v>15</v>
      </c>
      <c r="B21" s="41">
        <v>262076</v>
      </c>
      <c r="C21" s="120" t="s">
        <v>194</v>
      </c>
      <c r="D21" s="91" t="s">
        <v>168</v>
      </c>
      <c r="E21" s="214">
        <v>700000</v>
      </c>
      <c r="F21" s="42">
        <v>700000</v>
      </c>
      <c r="G21" s="139">
        <v>0</v>
      </c>
      <c r="H21" s="218">
        <v>314.39999999999998</v>
      </c>
      <c r="I21" s="219">
        <v>0</v>
      </c>
      <c r="J21" s="219">
        <v>321.58999999999997</v>
      </c>
      <c r="K21" s="191">
        <v>0</v>
      </c>
      <c r="L21" s="191">
        <v>0</v>
      </c>
      <c r="M21" s="191">
        <v>0</v>
      </c>
      <c r="N21" s="191">
        <v>0</v>
      </c>
      <c r="O21" s="191">
        <v>0</v>
      </c>
      <c r="P21" s="191">
        <v>0</v>
      </c>
      <c r="Q21" s="191">
        <v>0</v>
      </c>
      <c r="R21" s="191">
        <v>0</v>
      </c>
      <c r="S21" s="191">
        <v>0</v>
      </c>
      <c r="T21" s="191">
        <v>0</v>
      </c>
    </row>
    <row r="22" spans="1:20" ht="42.75" x14ac:dyDescent="0.2">
      <c r="A22" s="9">
        <f t="shared" si="0"/>
        <v>16</v>
      </c>
      <c r="B22" s="41">
        <v>262077</v>
      </c>
      <c r="C22" s="120" t="s">
        <v>205</v>
      </c>
      <c r="D22" s="91" t="s">
        <v>168</v>
      </c>
      <c r="E22" s="214">
        <v>700000</v>
      </c>
      <c r="F22" s="42">
        <v>700000</v>
      </c>
      <c r="G22" s="139">
        <v>0</v>
      </c>
      <c r="H22" s="218">
        <v>335.4</v>
      </c>
      <c r="I22" s="219">
        <v>0</v>
      </c>
      <c r="J22" s="219">
        <v>943.05</v>
      </c>
      <c r="K22" s="191">
        <v>0</v>
      </c>
      <c r="L22" s="191">
        <v>0</v>
      </c>
      <c r="M22" s="191">
        <v>0</v>
      </c>
      <c r="N22" s="191">
        <v>0</v>
      </c>
      <c r="O22" s="191">
        <v>0</v>
      </c>
      <c r="P22" s="191">
        <v>0</v>
      </c>
      <c r="Q22" s="191">
        <v>0</v>
      </c>
      <c r="R22" s="191">
        <v>0</v>
      </c>
      <c r="S22" s="191">
        <v>0</v>
      </c>
      <c r="T22" s="191">
        <v>0</v>
      </c>
    </row>
    <row r="23" spans="1:20" ht="42.75" x14ac:dyDescent="0.2">
      <c r="A23" s="9">
        <v>17</v>
      </c>
      <c r="B23" s="41">
        <v>262082</v>
      </c>
      <c r="C23" s="120" t="s">
        <v>195</v>
      </c>
      <c r="D23" s="91" t="s">
        <v>168</v>
      </c>
      <c r="E23" s="214">
        <v>700000</v>
      </c>
      <c r="F23" s="42">
        <v>700000</v>
      </c>
      <c r="G23" s="139">
        <v>0</v>
      </c>
      <c r="H23" s="218">
        <v>335.4</v>
      </c>
      <c r="I23" s="219">
        <v>0</v>
      </c>
      <c r="J23" s="219">
        <v>310.45999999999998</v>
      </c>
      <c r="K23" s="191">
        <v>0</v>
      </c>
      <c r="L23" s="191">
        <v>0</v>
      </c>
      <c r="M23" s="191">
        <v>0</v>
      </c>
      <c r="N23" s="191">
        <v>0</v>
      </c>
      <c r="O23" s="191">
        <v>0</v>
      </c>
      <c r="P23" s="191">
        <v>0</v>
      </c>
      <c r="Q23" s="191">
        <v>0</v>
      </c>
      <c r="R23" s="191">
        <v>0</v>
      </c>
      <c r="S23" s="191">
        <v>0</v>
      </c>
      <c r="T23" s="191">
        <v>0</v>
      </c>
    </row>
    <row r="24" spans="1:20" ht="42.75" x14ac:dyDescent="0.2">
      <c r="A24" s="9">
        <v>18</v>
      </c>
      <c r="B24" s="41">
        <v>262084</v>
      </c>
      <c r="C24" s="120" t="s">
        <v>206</v>
      </c>
      <c r="D24" s="91" t="s">
        <v>168</v>
      </c>
      <c r="E24" s="214">
        <v>700000</v>
      </c>
      <c r="F24" s="42">
        <v>700000</v>
      </c>
      <c r="G24" s="139">
        <v>0</v>
      </c>
      <c r="H24" s="218">
        <v>294</v>
      </c>
      <c r="I24" s="219">
        <v>0</v>
      </c>
      <c r="J24" s="219">
        <v>292</v>
      </c>
      <c r="K24" s="191">
        <v>0</v>
      </c>
      <c r="L24" s="191">
        <v>0</v>
      </c>
      <c r="M24" s="191">
        <v>0</v>
      </c>
      <c r="N24" s="191">
        <v>0</v>
      </c>
      <c r="O24" s="191">
        <v>0</v>
      </c>
      <c r="P24" s="191">
        <v>0</v>
      </c>
      <c r="Q24" s="191">
        <v>0</v>
      </c>
      <c r="R24" s="191">
        <v>0</v>
      </c>
      <c r="S24" s="191">
        <v>0</v>
      </c>
      <c r="T24" s="191">
        <v>0</v>
      </c>
    </row>
    <row r="25" spans="1:20" ht="42.75" x14ac:dyDescent="0.2">
      <c r="A25" s="9">
        <f t="shared" si="0"/>
        <v>19</v>
      </c>
      <c r="B25" s="41">
        <v>262085</v>
      </c>
      <c r="C25" s="120" t="s">
        <v>207</v>
      </c>
      <c r="D25" s="91" t="s">
        <v>168</v>
      </c>
      <c r="E25" s="214">
        <v>700000</v>
      </c>
      <c r="F25" s="42">
        <v>700000</v>
      </c>
      <c r="G25" s="139">
        <v>0</v>
      </c>
      <c r="H25" s="218">
        <v>299.5</v>
      </c>
      <c r="I25" s="219">
        <v>0</v>
      </c>
      <c r="J25" s="219">
        <v>272.17</v>
      </c>
      <c r="K25" s="191">
        <v>0</v>
      </c>
      <c r="L25" s="191">
        <v>0</v>
      </c>
      <c r="M25" s="191">
        <v>0</v>
      </c>
      <c r="N25" s="191">
        <v>0</v>
      </c>
      <c r="O25" s="191">
        <v>0</v>
      </c>
      <c r="P25" s="191">
        <v>0</v>
      </c>
      <c r="Q25" s="191">
        <v>0</v>
      </c>
      <c r="R25" s="191">
        <v>0</v>
      </c>
      <c r="S25" s="191">
        <v>0</v>
      </c>
      <c r="T25" s="191">
        <v>0</v>
      </c>
    </row>
    <row r="26" spans="1:20" ht="42.75" x14ac:dyDescent="0.2">
      <c r="A26" s="9">
        <f t="shared" si="0"/>
        <v>20</v>
      </c>
      <c r="B26" s="41">
        <v>262089</v>
      </c>
      <c r="C26" s="120" t="s">
        <v>208</v>
      </c>
      <c r="D26" s="91" t="s">
        <v>168</v>
      </c>
      <c r="E26" s="214">
        <v>700000</v>
      </c>
      <c r="F26" s="42">
        <v>837438</v>
      </c>
      <c r="G26" s="139">
        <v>753693.35</v>
      </c>
      <c r="H26" s="218">
        <v>321</v>
      </c>
      <c r="I26" s="219">
        <v>0</v>
      </c>
      <c r="J26" s="219">
        <v>430.41</v>
      </c>
      <c r="K26" s="191">
        <v>0</v>
      </c>
      <c r="L26" s="191">
        <v>0</v>
      </c>
      <c r="M26" s="191">
        <v>0</v>
      </c>
      <c r="N26" s="191">
        <v>0</v>
      </c>
      <c r="O26" s="191">
        <v>0</v>
      </c>
      <c r="P26" s="191">
        <v>0</v>
      </c>
      <c r="Q26" s="191">
        <v>290.97000000000003</v>
      </c>
      <c r="R26" s="191">
        <v>0</v>
      </c>
      <c r="S26" s="191">
        <v>0</v>
      </c>
      <c r="T26" s="191">
        <v>373.27000000000004</v>
      </c>
    </row>
    <row r="27" spans="1:20" ht="42.75" x14ac:dyDescent="0.2">
      <c r="A27" s="9">
        <f t="shared" si="0"/>
        <v>21</v>
      </c>
      <c r="B27" s="41">
        <v>262092</v>
      </c>
      <c r="C27" s="120" t="s">
        <v>209</v>
      </c>
      <c r="D27" s="91" t="s">
        <v>168</v>
      </c>
      <c r="E27" s="214">
        <v>700000</v>
      </c>
      <c r="F27" s="42">
        <v>829912</v>
      </c>
      <c r="G27" s="139">
        <v>746919.77</v>
      </c>
      <c r="H27" s="218">
        <v>307.60000000000002</v>
      </c>
      <c r="I27" s="219">
        <v>0</v>
      </c>
      <c r="J27" s="219">
        <v>670.49</v>
      </c>
      <c r="K27" s="191">
        <v>0</v>
      </c>
      <c r="L27" s="191">
        <v>0</v>
      </c>
      <c r="M27" s="191">
        <v>0</v>
      </c>
      <c r="N27" s="191">
        <v>0</v>
      </c>
      <c r="O27" s="191">
        <v>0</v>
      </c>
      <c r="P27" s="191">
        <v>0</v>
      </c>
      <c r="Q27" s="191">
        <v>0</v>
      </c>
      <c r="R27" s="191">
        <v>472.48</v>
      </c>
      <c r="S27" s="191">
        <v>0</v>
      </c>
      <c r="T27" s="191">
        <v>549.23</v>
      </c>
    </row>
    <row r="28" spans="1:20" ht="42.75" x14ac:dyDescent="0.2">
      <c r="A28" s="9">
        <f t="shared" si="0"/>
        <v>22</v>
      </c>
      <c r="B28" s="41">
        <v>262094</v>
      </c>
      <c r="C28" s="120" t="s">
        <v>196</v>
      </c>
      <c r="D28" s="91" t="s">
        <v>168</v>
      </c>
      <c r="E28" s="214">
        <v>800000</v>
      </c>
      <c r="F28" s="42">
        <v>800000</v>
      </c>
      <c r="G28" s="139">
        <v>0</v>
      </c>
      <c r="H28" s="218">
        <v>401</v>
      </c>
      <c r="I28" s="219">
        <v>0</v>
      </c>
      <c r="J28" s="219">
        <v>340.5</v>
      </c>
      <c r="K28" s="191">
        <v>0</v>
      </c>
      <c r="L28" s="191">
        <v>0</v>
      </c>
      <c r="M28" s="191">
        <v>0</v>
      </c>
      <c r="N28" s="191">
        <v>0</v>
      </c>
      <c r="O28" s="191">
        <v>0</v>
      </c>
      <c r="P28" s="191">
        <v>0</v>
      </c>
      <c r="Q28" s="191">
        <v>0</v>
      </c>
      <c r="R28" s="191">
        <v>0</v>
      </c>
      <c r="S28" s="191">
        <v>0</v>
      </c>
      <c r="T28" s="191">
        <v>0</v>
      </c>
    </row>
    <row r="29" spans="1:20" ht="42.75" x14ac:dyDescent="0.2">
      <c r="A29" s="9">
        <f t="shared" si="0"/>
        <v>23</v>
      </c>
      <c r="B29" s="41">
        <v>262095</v>
      </c>
      <c r="C29" s="120" t="s">
        <v>210</v>
      </c>
      <c r="D29" s="91" t="s">
        <v>168</v>
      </c>
      <c r="E29" s="214">
        <v>700000</v>
      </c>
      <c r="F29" s="42">
        <v>700000</v>
      </c>
      <c r="G29" s="139">
        <v>0</v>
      </c>
      <c r="H29" s="218">
        <v>335.4</v>
      </c>
      <c r="I29" s="219">
        <v>0</v>
      </c>
      <c r="J29" s="219">
        <v>426.66</v>
      </c>
      <c r="K29" s="191">
        <v>0</v>
      </c>
      <c r="L29" s="191">
        <v>0</v>
      </c>
      <c r="M29" s="191">
        <v>0</v>
      </c>
      <c r="N29" s="191">
        <v>0</v>
      </c>
      <c r="O29" s="191">
        <v>0</v>
      </c>
      <c r="P29" s="191">
        <v>0</v>
      </c>
      <c r="Q29" s="191">
        <v>0</v>
      </c>
      <c r="R29" s="191">
        <v>0</v>
      </c>
      <c r="S29" s="191">
        <v>0</v>
      </c>
      <c r="T29" s="191">
        <v>0</v>
      </c>
    </row>
    <row r="30" spans="1:20" ht="42.75" x14ac:dyDescent="0.2">
      <c r="A30" s="9">
        <v>24</v>
      </c>
      <c r="B30" s="41">
        <v>262098</v>
      </c>
      <c r="C30" s="120" t="s">
        <v>211</v>
      </c>
      <c r="D30" s="91" t="s">
        <v>168</v>
      </c>
      <c r="E30" s="214">
        <v>900000</v>
      </c>
      <c r="F30" s="42">
        <v>44727</v>
      </c>
      <c r="G30" s="139">
        <v>0</v>
      </c>
      <c r="H30" s="218">
        <v>410.2</v>
      </c>
      <c r="I30" s="219">
        <v>0</v>
      </c>
      <c r="J30" s="219">
        <v>20.39</v>
      </c>
      <c r="K30" s="191">
        <v>0</v>
      </c>
      <c r="L30" s="191">
        <v>0</v>
      </c>
      <c r="M30" s="191">
        <v>0</v>
      </c>
      <c r="N30" s="191">
        <v>0</v>
      </c>
      <c r="O30" s="191">
        <v>0</v>
      </c>
      <c r="P30" s="191">
        <v>0</v>
      </c>
      <c r="Q30" s="191">
        <v>0</v>
      </c>
      <c r="R30" s="191">
        <v>0</v>
      </c>
      <c r="S30" s="191">
        <v>0</v>
      </c>
      <c r="T30" s="191">
        <v>0</v>
      </c>
    </row>
    <row r="31" spans="1:20" ht="42.75" x14ac:dyDescent="0.2">
      <c r="A31" s="9">
        <f t="shared" si="0"/>
        <v>25</v>
      </c>
      <c r="B31" s="41">
        <v>262099</v>
      </c>
      <c r="C31" s="120" t="s">
        <v>212</v>
      </c>
      <c r="D31" s="91" t="s">
        <v>168</v>
      </c>
      <c r="E31" s="214">
        <v>900000</v>
      </c>
      <c r="F31" s="42">
        <v>900000</v>
      </c>
      <c r="G31" s="139">
        <v>0</v>
      </c>
      <c r="H31" s="218">
        <v>401.4</v>
      </c>
      <c r="I31" s="219">
        <v>0</v>
      </c>
      <c r="J31" s="219">
        <v>401</v>
      </c>
      <c r="K31" s="191">
        <v>0</v>
      </c>
      <c r="L31" s="191">
        <v>0</v>
      </c>
      <c r="M31" s="191">
        <v>0</v>
      </c>
      <c r="N31" s="191">
        <v>0</v>
      </c>
      <c r="O31" s="191">
        <v>0</v>
      </c>
      <c r="P31" s="191">
        <v>0</v>
      </c>
      <c r="Q31" s="191">
        <v>0</v>
      </c>
      <c r="R31" s="191">
        <v>0</v>
      </c>
      <c r="S31" s="191">
        <v>0</v>
      </c>
      <c r="T31" s="191">
        <v>0</v>
      </c>
    </row>
    <row r="32" spans="1:20" ht="57" x14ac:dyDescent="0.2">
      <c r="A32" s="9">
        <f t="shared" si="0"/>
        <v>26</v>
      </c>
      <c r="B32" s="41">
        <v>262100</v>
      </c>
      <c r="C32" s="120" t="s">
        <v>197</v>
      </c>
      <c r="D32" s="91" t="s">
        <v>168</v>
      </c>
      <c r="E32" s="214">
        <v>900000</v>
      </c>
      <c r="F32" s="42">
        <v>900000</v>
      </c>
      <c r="G32" s="139">
        <v>0</v>
      </c>
      <c r="H32" s="218">
        <v>396.6</v>
      </c>
      <c r="I32" s="219">
        <v>0</v>
      </c>
      <c r="J32" s="219">
        <v>330.3</v>
      </c>
      <c r="K32" s="191">
        <v>0</v>
      </c>
      <c r="L32" s="191">
        <v>0</v>
      </c>
      <c r="M32" s="191">
        <v>0</v>
      </c>
      <c r="N32" s="191">
        <v>0</v>
      </c>
      <c r="O32" s="191">
        <v>0</v>
      </c>
      <c r="P32" s="191">
        <v>0</v>
      </c>
      <c r="Q32" s="191">
        <v>0</v>
      </c>
      <c r="R32" s="191">
        <v>0</v>
      </c>
      <c r="S32" s="191">
        <v>0</v>
      </c>
      <c r="T32" s="191">
        <v>0</v>
      </c>
    </row>
    <row r="33" spans="1:20" ht="57" x14ac:dyDescent="0.2">
      <c r="A33" s="9">
        <f t="shared" si="0"/>
        <v>27</v>
      </c>
      <c r="B33" s="41">
        <v>262101</v>
      </c>
      <c r="C33" s="120" t="s">
        <v>198</v>
      </c>
      <c r="D33" s="91" t="s">
        <v>168</v>
      </c>
      <c r="E33" s="214">
        <v>700000</v>
      </c>
      <c r="F33" s="42">
        <v>700000</v>
      </c>
      <c r="G33" s="139">
        <v>0</v>
      </c>
      <c r="H33" s="218">
        <v>299.5</v>
      </c>
      <c r="I33" s="219">
        <v>0</v>
      </c>
      <c r="J33" s="219">
        <v>373</v>
      </c>
      <c r="K33" s="191">
        <v>0</v>
      </c>
      <c r="L33" s="191">
        <v>0</v>
      </c>
      <c r="M33" s="191">
        <v>0</v>
      </c>
      <c r="N33" s="191">
        <v>0</v>
      </c>
      <c r="O33" s="191">
        <v>0</v>
      </c>
      <c r="P33" s="191">
        <v>0</v>
      </c>
      <c r="Q33" s="191">
        <v>0</v>
      </c>
      <c r="R33" s="191">
        <v>0</v>
      </c>
      <c r="S33" s="191">
        <v>0</v>
      </c>
      <c r="T33" s="191">
        <v>0</v>
      </c>
    </row>
    <row r="34" spans="1:20" ht="42.75" x14ac:dyDescent="0.2">
      <c r="A34" s="9">
        <v>28</v>
      </c>
      <c r="B34" s="41">
        <v>262103</v>
      </c>
      <c r="C34" s="120" t="s">
        <v>213</v>
      </c>
      <c r="D34" s="91" t="s">
        <v>168</v>
      </c>
      <c r="E34" s="214">
        <v>800000</v>
      </c>
      <c r="F34" s="42">
        <v>146804</v>
      </c>
      <c r="G34" s="139">
        <v>0</v>
      </c>
      <c r="H34" s="218">
        <v>401</v>
      </c>
      <c r="I34" s="219">
        <v>0</v>
      </c>
      <c r="J34" s="219">
        <v>73.59</v>
      </c>
      <c r="K34" s="191">
        <v>0</v>
      </c>
      <c r="L34" s="191">
        <v>0</v>
      </c>
      <c r="M34" s="191">
        <v>0</v>
      </c>
      <c r="N34" s="191">
        <v>0</v>
      </c>
      <c r="O34" s="191">
        <v>0</v>
      </c>
      <c r="P34" s="191">
        <v>0</v>
      </c>
      <c r="Q34" s="191">
        <v>0</v>
      </c>
      <c r="R34" s="191">
        <v>0</v>
      </c>
      <c r="S34" s="191">
        <v>0</v>
      </c>
      <c r="T34" s="191">
        <v>0</v>
      </c>
    </row>
    <row r="35" spans="1:20" ht="42.75" x14ac:dyDescent="0.2">
      <c r="A35" s="9">
        <v>29</v>
      </c>
      <c r="B35" s="41">
        <v>262105</v>
      </c>
      <c r="C35" s="120" t="s">
        <v>214</v>
      </c>
      <c r="D35" s="91" t="s">
        <v>168</v>
      </c>
      <c r="E35" s="214">
        <v>700000</v>
      </c>
      <c r="F35" s="42">
        <v>700000</v>
      </c>
      <c r="G35" s="139">
        <v>0</v>
      </c>
      <c r="H35" s="218">
        <v>335.4</v>
      </c>
      <c r="I35" s="219">
        <v>0</v>
      </c>
      <c r="J35" s="219">
        <v>335.4</v>
      </c>
      <c r="K35" s="191">
        <v>0</v>
      </c>
      <c r="L35" s="191">
        <v>0</v>
      </c>
      <c r="M35" s="191">
        <v>0</v>
      </c>
      <c r="N35" s="191">
        <v>0</v>
      </c>
      <c r="O35" s="191">
        <v>0</v>
      </c>
      <c r="P35" s="191">
        <v>0</v>
      </c>
      <c r="Q35" s="191">
        <v>0</v>
      </c>
      <c r="R35" s="191">
        <v>0</v>
      </c>
      <c r="S35" s="191">
        <v>0</v>
      </c>
      <c r="T35" s="191">
        <v>0</v>
      </c>
    </row>
    <row r="36" spans="1:20" ht="57" x14ac:dyDescent="0.2">
      <c r="A36" s="9">
        <f t="shared" si="0"/>
        <v>30</v>
      </c>
      <c r="B36" s="41">
        <v>262106</v>
      </c>
      <c r="C36" s="120" t="s">
        <v>199</v>
      </c>
      <c r="D36" s="91" t="s">
        <v>168</v>
      </c>
      <c r="E36" s="214">
        <v>700000</v>
      </c>
      <c r="F36" s="42">
        <v>700000</v>
      </c>
      <c r="G36" s="139">
        <v>0</v>
      </c>
      <c r="H36" s="218">
        <v>338.5</v>
      </c>
      <c r="I36" s="219">
        <v>0</v>
      </c>
      <c r="J36" s="219">
        <v>338.5</v>
      </c>
      <c r="K36" s="191">
        <v>0</v>
      </c>
      <c r="L36" s="191">
        <v>0</v>
      </c>
      <c r="M36" s="191">
        <v>0</v>
      </c>
      <c r="N36" s="191">
        <v>0</v>
      </c>
      <c r="O36" s="191">
        <v>0</v>
      </c>
      <c r="P36" s="191">
        <v>0</v>
      </c>
      <c r="Q36" s="191">
        <v>0</v>
      </c>
      <c r="R36" s="191">
        <v>0</v>
      </c>
      <c r="S36" s="191">
        <v>0</v>
      </c>
      <c r="T36" s="191">
        <v>0</v>
      </c>
    </row>
    <row r="37" spans="1:20" ht="42.75" x14ac:dyDescent="0.2">
      <c r="A37" s="9">
        <f t="shared" si="0"/>
        <v>31</v>
      </c>
      <c r="B37" s="41">
        <v>262107</v>
      </c>
      <c r="C37" s="120" t="s">
        <v>215</v>
      </c>
      <c r="D37" s="91" t="s">
        <v>168</v>
      </c>
      <c r="E37" s="214">
        <v>700000</v>
      </c>
      <c r="F37" s="42">
        <v>700000</v>
      </c>
      <c r="G37" s="139">
        <v>0</v>
      </c>
      <c r="H37" s="218">
        <v>292</v>
      </c>
      <c r="I37" s="219">
        <v>0</v>
      </c>
      <c r="J37" s="219">
        <v>308.32</v>
      </c>
      <c r="K37" s="191">
        <v>0</v>
      </c>
      <c r="L37" s="191">
        <v>0</v>
      </c>
      <c r="M37" s="191">
        <v>0</v>
      </c>
      <c r="N37" s="191">
        <v>0</v>
      </c>
      <c r="O37" s="191">
        <v>0</v>
      </c>
      <c r="P37" s="191">
        <v>0</v>
      </c>
      <c r="Q37" s="191">
        <v>0</v>
      </c>
      <c r="R37" s="191">
        <v>0</v>
      </c>
      <c r="S37" s="191">
        <v>0</v>
      </c>
      <c r="T37" s="191">
        <v>56.9</v>
      </c>
    </row>
    <row r="38" spans="1:20" ht="43.5" thickBot="1" x14ac:dyDescent="0.25">
      <c r="A38" s="254">
        <v>32</v>
      </c>
      <c r="B38" s="255">
        <v>71361</v>
      </c>
      <c r="C38" s="237" t="s">
        <v>179</v>
      </c>
      <c r="D38" s="238" t="s">
        <v>168</v>
      </c>
      <c r="E38" s="256">
        <v>2000000</v>
      </c>
      <c r="F38" s="257">
        <v>2000000</v>
      </c>
      <c r="G38" s="258">
        <v>0</v>
      </c>
      <c r="H38" s="259">
        <v>9034</v>
      </c>
      <c r="I38" s="260">
        <v>0</v>
      </c>
      <c r="J38" s="260">
        <v>2350</v>
      </c>
      <c r="K38" s="261">
        <v>0</v>
      </c>
      <c r="L38" s="261">
        <v>0</v>
      </c>
      <c r="M38" s="261">
        <v>0</v>
      </c>
      <c r="N38" s="261">
        <v>0</v>
      </c>
      <c r="O38" s="261">
        <v>0</v>
      </c>
      <c r="P38" s="261">
        <v>0</v>
      </c>
      <c r="Q38" s="261">
        <v>0</v>
      </c>
      <c r="R38" s="261">
        <v>0</v>
      </c>
      <c r="S38" s="261">
        <v>0</v>
      </c>
      <c r="T38" s="261">
        <v>0</v>
      </c>
    </row>
    <row r="39" spans="1:20" ht="23.25" customHeight="1" thickBot="1" x14ac:dyDescent="0.25">
      <c r="A39" s="245" t="s">
        <v>42</v>
      </c>
      <c r="B39" s="246"/>
      <c r="C39" s="246"/>
      <c r="D39" s="262"/>
      <c r="E39" s="263">
        <f>SUM(E7:E38)</f>
        <v>23400000</v>
      </c>
      <c r="F39" s="264">
        <f>SUM(F7:F38)</f>
        <v>30000000</v>
      </c>
      <c r="G39" s="265">
        <f>SUM(G7:G38)</f>
        <v>9785099.5600000005</v>
      </c>
      <c r="H39" s="266">
        <f>SUM(H7:H38)</f>
        <v>49051.15</v>
      </c>
      <c r="I39" s="266">
        <f>SUM(I7:I38)</f>
        <v>3814.25</v>
      </c>
      <c r="J39" s="266">
        <f>SUM(J7:J38)</f>
        <v>21665.73</v>
      </c>
      <c r="K39" s="267">
        <f>SUM(K7:K38)</f>
        <v>0</v>
      </c>
      <c r="L39" s="267">
        <f>SUM(L7:L38)</f>
        <v>629.93000000000006</v>
      </c>
      <c r="M39" s="267">
        <f>SUM(M7:M38)</f>
        <v>1201.51</v>
      </c>
      <c r="N39" s="267">
        <f>SUM(N7:N38)</f>
        <v>510.41</v>
      </c>
      <c r="O39" s="267">
        <f>SUM(O7:O38)</f>
        <v>0</v>
      </c>
      <c r="P39" s="267">
        <f>SUM(P7:P38)</f>
        <v>0</v>
      </c>
      <c r="Q39" s="267">
        <f>SUM(Q7:Q38)</f>
        <v>1233.48</v>
      </c>
      <c r="R39" s="267">
        <f>SUM(R7:R38)</f>
        <v>2491.4100000000003</v>
      </c>
      <c r="S39" s="267">
        <f>SUM(S7:S38)</f>
        <v>0</v>
      </c>
      <c r="T39" s="268">
        <v>6282.6900000000005</v>
      </c>
    </row>
  </sheetData>
  <mergeCells count="10">
    <mergeCell ref="A1:D1"/>
    <mergeCell ref="A2:D2"/>
    <mergeCell ref="A3:D3"/>
    <mergeCell ref="A4:A5"/>
    <mergeCell ref="B4:B5"/>
    <mergeCell ref="C4:C5"/>
    <mergeCell ref="D4:D5"/>
    <mergeCell ref="H4:T4"/>
    <mergeCell ref="E4:G4"/>
    <mergeCell ref="A39:C39"/>
  </mergeCells>
  <conditionalFormatting sqref="B40:B1048576 B1:B5 A39 B7:B38">
    <cfRule type="duplicateValues" dxfId="1" priority="3"/>
  </conditionalFormatting>
  <conditionalFormatting sqref="B1:B1048576">
    <cfRule type="duplicateValues" dxfId="0" priority="1"/>
  </conditionalFormatting>
  <pageMargins left="0.70866141732283505" right="0.70866141732283505" top="0.74803149606299202" bottom="0.74803149606299202" header="0.31496062992126" footer="0.31496062992126"/>
  <pageSetup paperSize="17" scale="7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39997558519241921"/>
    <pageSetUpPr fitToPage="1"/>
  </sheetPr>
  <dimension ref="A1:W10"/>
  <sheetViews>
    <sheetView view="pageBreakPreview" zoomScale="85" zoomScaleNormal="80" zoomScaleSheetLayoutView="85" workbookViewId="0">
      <pane ySplit="5" topLeftCell="A6" activePane="bottomLeft" state="frozen"/>
      <selection activeCell="C70" sqref="C70"/>
      <selection pane="bottomLeft" activeCell="L10" sqref="A10:L10"/>
    </sheetView>
  </sheetViews>
  <sheetFormatPr baseColWidth="10" defaultColWidth="11.42578125" defaultRowHeight="14.25" x14ac:dyDescent="0.2"/>
  <cols>
    <col min="1" max="1" width="10" style="5" customWidth="1"/>
    <col min="2" max="2" width="12" style="43" bestFit="1" customWidth="1"/>
    <col min="3" max="3" width="51.42578125" style="3" customWidth="1"/>
    <col min="4" max="4" width="23.85546875" style="3" hidden="1" customWidth="1"/>
    <col min="5" max="5" width="27.28515625" style="29" hidden="1" customWidth="1"/>
    <col min="6" max="6" width="27.5703125" style="52" customWidth="1"/>
    <col min="7" max="7" width="25.85546875" style="53" customWidth="1"/>
    <col min="8" max="8" width="16.28515625" style="53" bestFit="1" customWidth="1"/>
    <col min="9" max="9" width="19.42578125" style="54" customWidth="1"/>
    <col min="10" max="11" width="18.85546875" style="54" customWidth="1"/>
    <col min="12" max="12" width="18.85546875" style="50" customWidth="1"/>
    <col min="13" max="16384" width="11.42578125" style="1"/>
  </cols>
  <sheetData>
    <row r="1" spans="1:12" s="60" customFormat="1" ht="15" customHeight="1" x14ac:dyDescent="0.2">
      <c r="A1" s="80" t="s">
        <v>0</v>
      </c>
      <c r="B1" s="80"/>
      <c r="C1" s="80"/>
      <c r="D1" s="80"/>
      <c r="E1" s="28"/>
      <c r="F1" s="56"/>
      <c r="G1" s="57"/>
      <c r="H1" s="57"/>
      <c r="I1" s="58"/>
      <c r="J1" s="58"/>
      <c r="K1" s="58"/>
      <c r="L1" s="59"/>
    </row>
    <row r="2" spans="1:12" s="60" customFormat="1" ht="15" customHeight="1" x14ac:dyDescent="0.2">
      <c r="A2" s="80" t="s">
        <v>169</v>
      </c>
      <c r="B2" s="80"/>
      <c r="C2" s="80"/>
      <c r="D2" s="80"/>
      <c r="E2" s="80"/>
      <c r="F2" s="80"/>
      <c r="G2" s="57"/>
      <c r="H2" s="57"/>
      <c r="I2" s="58"/>
      <c r="J2" s="58"/>
      <c r="K2" s="124" t="s">
        <v>314</v>
      </c>
      <c r="L2" s="59"/>
    </row>
    <row r="3" spans="1:12" s="60" customFormat="1" ht="15.75" customHeight="1" thickBot="1" x14ac:dyDescent="0.25">
      <c r="A3" s="80" t="s">
        <v>202</v>
      </c>
      <c r="B3" s="80"/>
      <c r="C3" s="80"/>
      <c r="D3" s="80"/>
      <c r="E3" s="28"/>
      <c r="F3" s="56"/>
      <c r="G3" s="57"/>
      <c r="H3" s="57"/>
      <c r="I3" s="58"/>
      <c r="J3" s="58"/>
      <c r="K3" s="58"/>
      <c r="L3" s="59"/>
    </row>
    <row r="4" spans="1:12" ht="15.75" customHeight="1" x14ac:dyDescent="0.2">
      <c r="A4" s="113" t="s">
        <v>2</v>
      </c>
      <c r="B4" s="114" t="s">
        <v>3</v>
      </c>
      <c r="C4" s="115" t="s">
        <v>4</v>
      </c>
      <c r="D4" s="116" t="s">
        <v>53</v>
      </c>
      <c r="E4" s="231" t="s">
        <v>45</v>
      </c>
      <c r="F4" s="220"/>
      <c r="G4" s="220"/>
      <c r="H4" s="232"/>
      <c r="I4" s="228" t="s">
        <v>47</v>
      </c>
      <c r="J4" s="221"/>
      <c r="K4" s="221"/>
      <c r="L4" s="222"/>
    </row>
    <row r="5" spans="1:12" ht="22.5" customHeight="1" thickBot="1" x14ac:dyDescent="0.25">
      <c r="A5" s="157"/>
      <c r="B5" s="158"/>
      <c r="C5" s="159"/>
      <c r="D5" s="160"/>
      <c r="E5" s="161" t="s">
        <v>203</v>
      </c>
      <c r="F5" s="162" t="s">
        <v>44</v>
      </c>
      <c r="G5" s="162" t="s">
        <v>43</v>
      </c>
      <c r="H5" s="233" t="s">
        <v>49</v>
      </c>
      <c r="I5" s="229" t="s">
        <v>46</v>
      </c>
      <c r="J5" s="225" t="s">
        <v>44</v>
      </c>
      <c r="K5" s="225" t="s">
        <v>43</v>
      </c>
      <c r="L5" s="163" t="s">
        <v>49</v>
      </c>
    </row>
    <row r="6" spans="1:12" ht="15" customHeight="1" x14ac:dyDescent="0.2">
      <c r="A6" s="131" t="s">
        <v>170</v>
      </c>
      <c r="B6" s="226"/>
      <c r="C6" s="226"/>
      <c r="D6" s="226"/>
      <c r="E6" s="131"/>
      <c r="F6" s="226"/>
      <c r="G6" s="226"/>
      <c r="H6" s="227"/>
      <c r="I6" s="131"/>
      <c r="J6" s="226"/>
      <c r="K6" s="226"/>
      <c r="L6" s="227"/>
    </row>
    <row r="7" spans="1:12" s="2" customFormat="1" ht="42.75" x14ac:dyDescent="0.2">
      <c r="A7" s="223">
        <v>1</v>
      </c>
      <c r="B7" s="8">
        <v>171980</v>
      </c>
      <c r="C7" s="120" t="s">
        <v>171</v>
      </c>
      <c r="D7" s="91" t="s">
        <v>143</v>
      </c>
      <c r="E7" s="99">
        <v>2218515</v>
      </c>
      <c r="F7" s="55">
        <v>2275992</v>
      </c>
      <c r="G7" s="55">
        <v>2275992</v>
      </c>
      <c r="H7" s="234">
        <v>0</v>
      </c>
      <c r="I7" s="230">
        <v>354</v>
      </c>
      <c r="J7" s="51">
        <v>0</v>
      </c>
      <c r="K7" s="51">
        <v>177</v>
      </c>
      <c r="L7" s="224">
        <v>0</v>
      </c>
    </row>
    <row r="8" spans="1:12" s="2" customFormat="1" ht="42.75" x14ac:dyDescent="0.2">
      <c r="A8" s="223">
        <v>2</v>
      </c>
      <c r="B8" s="8">
        <v>184337</v>
      </c>
      <c r="C8" s="120" t="s">
        <v>172</v>
      </c>
      <c r="D8" s="91" t="s">
        <v>143</v>
      </c>
      <c r="E8" s="99">
        <v>1245708</v>
      </c>
      <c r="F8" s="55">
        <v>842402</v>
      </c>
      <c r="G8" s="55">
        <v>842402</v>
      </c>
      <c r="H8" s="234">
        <v>0</v>
      </c>
      <c r="I8" s="230">
        <v>563</v>
      </c>
      <c r="J8" s="51">
        <v>0</v>
      </c>
      <c r="K8" s="51">
        <v>112</v>
      </c>
      <c r="L8" s="224">
        <v>0</v>
      </c>
    </row>
    <row r="9" spans="1:12" s="2" customFormat="1" ht="43.5" thickBot="1" x14ac:dyDescent="0.25">
      <c r="A9" s="235">
        <v>3</v>
      </c>
      <c r="B9" s="236">
        <v>58761</v>
      </c>
      <c r="C9" s="237" t="s">
        <v>173</v>
      </c>
      <c r="D9" s="238" t="s">
        <v>143</v>
      </c>
      <c r="E9" s="239">
        <v>8123156.9100000001</v>
      </c>
      <c r="F9" s="240">
        <v>8564037</v>
      </c>
      <c r="G9" s="240">
        <v>8564037</v>
      </c>
      <c r="H9" s="241">
        <v>0</v>
      </c>
      <c r="I9" s="242">
        <v>810</v>
      </c>
      <c r="J9" s="243">
        <v>0</v>
      </c>
      <c r="K9" s="243">
        <v>405</v>
      </c>
      <c r="L9" s="244">
        <v>0</v>
      </c>
    </row>
    <row r="10" spans="1:12" ht="23.25" customHeight="1" thickBot="1" x14ac:dyDescent="0.25">
      <c r="A10" s="245" t="s">
        <v>42</v>
      </c>
      <c r="B10" s="246"/>
      <c r="C10" s="246"/>
      <c r="D10" s="247"/>
      <c r="E10" s="248">
        <f t="shared" ref="E10:L10" si="0">SUM(E7:E9)</f>
        <v>11587379.91</v>
      </c>
      <c r="F10" s="249">
        <f t="shared" si="0"/>
        <v>11682431</v>
      </c>
      <c r="G10" s="249">
        <f t="shared" si="0"/>
        <v>11682431</v>
      </c>
      <c r="H10" s="250">
        <f t="shared" si="0"/>
        <v>0</v>
      </c>
      <c r="I10" s="251">
        <f t="shared" si="0"/>
        <v>1727</v>
      </c>
      <c r="J10" s="252">
        <f t="shared" si="0"/>
        <v>0</v>
      </c>
      <c r="K10" s="252">
        <f t="shared" si="0"/>
        <v>694</v>
      </c>
      <c r="L10" s="253">
        <f t="shared" si="0"/>
        <v>0</v>
      </c>
    </row>
  </sheetData>
  <mergeCells count="10">
    <mergeCell ref="A10:C10"/>
    <mergeCell ref="A1:D1"/>
    <mergeCell ref="A3:D3"/>
    <mergeCell ref="A4:A5"/>
    <mergeCell ref="B4:B5"/>
    <mergeCell ref="C4:C5"/>
    <mergeCell ref="D4:D5"/>
    <mergeCell ref="A2:F2"/>
    <mergeCell ref="E4:H4"/>
    <mergeCell ref="I4:L4"/>
  </mergeCells>
  <pageMargins left="0.70866141732283505" right="0.70866141732283505" top="0.74803149606299202" bottom="0.74803149606299202" header="0.31496062992126" footer="0.31496062992126"/>
  <pageSetup paperSize="17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10</vt:i4>
      </vt:variant>
    </vt:vector>
  </HeadingPairs>
  <TitlesOfParts>
    <vt:vector size="15" baseType="lpstr">
      <vt:lpstr>DGC</vt:lpstr>
      <vt:lpstr>UCEE</vt:lpstr>
      <vt:lpstr>FSS</vt:lpstr>
      <vt:lpstr>UDEVIPO</vt:lpstr>
      <vt:lpstr>INSIVUMEH</vt:lpstr>
      <vt:lpstr>DGC!Área_de_impresión</vt:lpstr>
      <vt:lpstr>FSS!Área_de_impresión</vt:lpstr>
      <vt:lpstr>INSIVUMEH!Área_de_impresión</vt:lpstr>
      <vt:lpstr>UCEE!Área_de_impresión</vt:lpstr>
      <vt:lpstr>UDEVIPO!Área_de_impresión</vt:lpstr>
      <vt:lpstr>DGC!Títulos_a_imprimir</vt:lpstr>
      <vt:lpstr>FSS!Títulos_a_imprimir</vt:lpstr>
      <vt:lpstr>INSIVUMEH!Títulos_a_imprimir</vt:lpstr>
      <vt:lpstr>UCEE!Títulos_a_imprimir</vt:lpstr>
      <vt:lpstr>UDEVIPO!Títulos_a_imprimir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Juana Margoth Colmenares Veliz</dc:creator>
  <cp:lastModifiedBy>Evelin Maritza Ramirez Tobias</cp:lastModifiedBy>
  <cp:lastPrinted>2020-01-16T21:54:40Z</cp:lastPrinted>
  <dcterms:created xsi:type="dcterms:W3CDTF">2018-04-24T02:27:34Z</dcterms:created>
  <dcterms:modified xsi:type="dcterms:W3CDTF">2021-11-11T16:31:27Z</dcterms:modified>
</cp:coreProperties>
</file>