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4.2021 (MARZO)\Seguimiento Físico y Financiero funcionamiento e inversión\"/>
    </mc:Choice>
  </mc:AlternateContent>
  <xr:revisionPtr revIDLastSave="0" documentId="13_ncr:1_{708591C5-01AA-4D59-A689-181664FD5246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DGC " sheetId="19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Print_Area" localSheetId="0">'DGC '!$A$1:$K$147</definedName>
    <definedName name="_xlnm.Print_Area" localSheetId="2">FSS!$A$1:$K$18</definedName>
    <definedName name="_xlnm.Print_Area" localSheetId="5">INSIVUMEH!$A$1:$K$10</definedName>
    <definedName name="_xlnm.Print_Area" localSheetId="4">PROVIAL!$A$1:$K$11</definedName>
    <definedName name="_xlnm.Print_Area" localSheetId="1">UCEE!$A$1:$P$50</definedName>
    <definedName name="_xlnm.Print_Area" localSheetId="3">UDEVIPO!$A$1:$K$39</definedName>
    <definedName name="DPSE_21">#REF!</definedName>
    <definedName name="DPSE25">#REF!</definedName>
    <definedName name="_xlnm.Print_Titles" localSheetId="0">'DGC '!$1:$5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1" i="19" l="1"/>
  <c r="A132" i="19"/>
  <c r="A133" i="19" s="1"/>
  <c r="A134" i="19" s="1"/>
  <c r="A135" i="19" s="1"/>
  <c r="A130" i="19"/>
  <c r="A103" i="19"/>
  <c r="A104" i="19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02" i="19"/>
  <c r="A73" i="19"/>
  <c r="A74" i="19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72" i="19"/>
  <c r="A58" i="19"/>
  <c r="A59" i="19"/>
  <c r="A60" i="19" s="1"/>
  <c r="A61" i="19" s="1"/>
  <c r="A62" i="19" s="1"/>
  <c r="A63" i="19" s="1"/>
  <c r="A64" i="19" s="1"/>
  <c r="A65" i="19" s="1"/>
  <c r="A66" i="19" s="1"/>
  <c r="A57" i="19"/>
  <c r="A21" i="19"/>
  <c r="A22" i="19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20" i="19"/>
  <c r="A9" i="19"/>
  <c r="A10" i="19"/>
  <c r="A11" i="19" s="1"/>
  <c r="A12" i="19" s="1"/>
  <c r="A13" i="19" s="1"/>
  <c r="A14" i="19" s="1"/>
  <c r="A15" i="19" s="1"/>
  <c r="A16" i="19" s="1"/>
  <c r="A17" i="19" s="1"/>
  <c r="A8" i="19"/>
  <c r="G147" i="19"/>
  <c r="F147" i="19"/>
  <c r="E147" i="19"/>
  <c r="A144" i="19"/>
  <c r="A145" i="19" s="1"/>
  <c r="F39" i="18" l="1"/>
  <c r="F10" i="15" l="1"/>
  <c r="F50" i="13"/>
  <c r="E50" i="13"/>
  <c r="H18" i="14"/>
  <c r="I18" i="14"/>
  <c r="H10" i="15"/>
  <c r="N24" i="13" l="1"/>
  <c r="N22" i="13"/>
  <c r="N21" i="13"/>
  <c r="N20" i="13"/>
  <c r="N19" i="13"/>
  <c r="N18" i="13"/>
  <c r="N17" i="13"/>
  <c r="N16" i="13"/>
  <c r="N15" i="13"/>
  <c r="N14" i="13"/>
  <c r="N13" i="13"/>
  <c r="G39" i="18" l="1"/>
  <c r="E39" i="18"/>
  <c r="B23" i="18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l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K20" i="14" l="1"/>
  <c r="A8" i="16" l="1"/>
  <c r="A9" i="16" s="1"/>
  <c r="A10" i="16" s="1"/>
  <c r="K11" i="16"/>
  <c r="J11" i="16"/>
  <c r="I11" i="16"/>
  <c r="G11" i="16"/>
  <c r="F11" i="16"/>
  <c r="E11" i="16"/>
  <c r="K10" i="15" l="1"/>
  <c r="J10" i="15"/>
  <c r="I10" i="15"/>
  <c r="G10" i="15"/>
  <c r="E10" i="15"/>
  <c r="A12" i="14"/>
  <c r="J18" i="14"/>
  <c r="G18" i="14"/>
  <c r="F18" i="14"/>
  <c r="E18" i="14"/>
  <c r="A10" i="13" l="1"/>
  <c r="A11" i="13" s="1"/>
  <c r="A12" i="13" s="1"/>
  <c r="A13" i="13" s="1"/>
  <c r="A14" i="13" s="1"/>
  <c r="A15" i="13" s="1"/>
  <c r="A16" i="13" s="1"/>
  <c r="G50" i="13"/>
  <c r="G52" i="13" s="1"/>
  <c r="F52" i="13"/>
  <c r="A17" i="13" l="1"/>
  <c r="A18" i="13" s="1"/>
  <c r="A19" i="13" s="1"/>
  <c r="A20" i="13" s="1"/>
  <c r="A21" i="13" s="1"/>
  <c r="A22" i="13" s="1"/>
  <c r="A25" i="13" l="1"/>
  <c r="A27" i="13" s="1"/>
  <c r="A28" i="13" s="1"/>
  <c r="A31" i="13" l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l="1"/>
  <c r="A46" i="13" s="1"/>
  <c r="A47" i="13" s="1"/>
  <c r="A49" i="13" s="1"/>
</calcChain>
</file>

<file path=xl/sharedStrings.xml><?xml version="1.0" encoding="utf-8"?>
<sst xmlns="http://schemas.openxmlformats.org/spreadsheetml/2006/main" count="632" uniqueCount="287">
  <si>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</si>
  <si>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</si>
  <si>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</si>
  <si>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</si>
  <si>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</si>
  <si>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</si>
  <si>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RN7E TRAMO III: PANZOS-PUENTE CAHABONCITO-EL ESTOR (PAVIMENTACION)</t>
  </si>
  <si>
    <t>MEJORAMIENTO CARRETERA TRAMO: BARBERENA - EL MOLINO - SAN CRISTOBAL FRONTERA Y ACCESO EL MOLINO - VALLE NUEVO (REHABILITACION)</t>
  </si>
  <si>
    <t>MEJORAMIENTO PUENTE VEHICULAR BELICE</t>
  </si>
  <si>
    <t>REPOSICION CARRETERA RD GUA-10 TRAMO: CA-1 OR. (KM 25+610) - SANTA ELENA BARILLAS, GUATEMALA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</si>
  <si>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</si>
  <si>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</si>
  <si>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</si>
  <si>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</si>
  <si>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</si>
  <si>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</si>
  <si>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</si>
  <si>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RD PET 12 DEL TRAMO: LAS CRUCES - PUESTO FRONTERIZO BETHEL, PETEN.</t>
  </si>
  <si>
    <t>MEJORAMIENTO CARRETERA TRAMO: RANCHO DE TEJA - MOMOSTENANGO (PAVIMENTACIÓN)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</si>
  <si>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</si>
  <si>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</si>
  <si>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</si>
  <si>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</si>
  <si>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</si>
  <si>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</si>
  <si>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CONSTRUCCION URBANIZACION Y VIVIENDA LA DIGNIDAD, ESCUINTLA, ESCUINTLA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</si>
  <si>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</si>
  <si>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</si>
  <si>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</si>
  <si>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</si>
  <si>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</si>
  <si>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</si>
  <si>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</si>
  <si>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</si>
  <si>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</si>
  <si>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</si>
  <si>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</si>
  <si>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</si>
  <si>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TRAMO BIF. CA-09 NORTE KM 46.86 ENTRADA FINCA SAN MIGUEL - ALDEA EL CARMEN, SANARATE, EL PROGRESO (PAVIMENTACION)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</si>
  <si>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</si>
  <si>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</si>
  <si>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</si>
  <si>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</si>
  <si>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</si>
  <si>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</si>
  <si>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</si>
  <si>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</si>
  <si>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</si>
  <si>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</si>
  <si>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</si>
  <si>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</si>
  <si>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HOMBRES</t>
  </si>
  <si>
    <t>MUJERES</t>
  </si>
  <si>
    <t>UNIDAD DE MEDIDA</t>
  </si>
  <si>
    <t>KILOMETRO</t>
  </si>
  <si>
    <t>METRO</t>
  </si>
  <si>
    <t>DOCUMENTO</t>
  </si>
  <si>
    <t>CONSTRUCCION DE CARRETERAS PRIMARIAS, PUENTES Y DISTRIBUIDORES DE TRANSITO</t>
  </si>
  <si>
    <t>CONSTRUCCION CARRETERA LIBRAMIENTO CABECERA DEPARTAMENTAL DE CHIMALTENANGO, RUTA CA-1 OCCIDENTE, TRAMO: KM 48 CA-01 OCC. (SAN MIGUEL MORAZAN) - KM 62 CA-01 OCC.</t>
  </si>
  <si>
    <t>N/A</t>
  </si>
  <si>
    <t>LONGITUD</t>
  </si>
  <si>
    <t>PRODUCTO INSTITUCIONAL ASOCIADO</t>
  </si>
  <si>
    <t>ARRASTRE</t>
  </si>
  <si>
    <t>CONSTRUCCION PUENTE VEHICULAR PARALELO AL PUENTE EL JOBO KM. 130.0 RUTA CA-08 FRONTERA CON EL SALVADOR</t>
  </si>
  <si>
    <t>CONSTRUCCIÓN PASO A DESNIVEL CA-09, NORTE KM.18+000 ACCESO A PALENCIA, GUATEMALA</t>
  </si>
  <si>
    <t>CONSTRUCCIÓN PASO A DESNIVEL CA-01 ORIENTE BIF. SANTA ELENA BARILLAS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</si>
  <si>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</si>
  <si>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</si>
  <si>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</si>
  <si>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CARRETERA CA-12, TRAMO: KM 212+200 - FRONTERA LA ERMITA (KM 227+404), CHIQUIMULA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</si>
  <si>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</si>
  <si>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</si>
  <si>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</si>
  <si>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</si>
  <si>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</si>
  <si>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</si>
  <si>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</si>
  <si>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</si>
  <si>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</si>
  <si>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</si>
  <si>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</si>
  <si>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</si>
  <si>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</si>
  <si>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</si>
  <si>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</si>
  <si>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</si>
  <si>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</si>
  <si>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</si>
  <si>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</si>
  <si>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</si>
  <si>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</si>
  <si>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</si>
  <si>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- 9N TRAMO: QUETZALTENANGO - OLINTEPEQUE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</si>
  <si>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</si>
  <si>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</si>
  <si>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</si>
  <si>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</si>
  <si>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</si>
  <si>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</si>
  <si>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</si>
  <si>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</si>
  <si>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</si>
  <si>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</si>
  <si>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</si>
  <si>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</si>
  <si>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</si>
  <si>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</si>
  <si>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</si>
  <si>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</si>
  <si>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</si>
  <si>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</si>
  <si>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</si>
  <si>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</si>
  <si>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</si>
  <si>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</si>
  <si>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</si>
  <si>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</si>
  <si>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</si>
  <si>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</si>
  <si>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</si>
  <si>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</si>
  <si>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</si>
  <si>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</si>
  <si>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</si>
  <si>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</si>
  <si>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</si>
  <si>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</si>
  <si>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</si>
  <si>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</si>
  <si>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</si>
  <si>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</si>
  <si>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CARRETERA RD CHM 17 TRAMO SAN MARTIN JILOTEPEQUE  JOYABAJ PAVIMENTACION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</si>
  <si>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</si>
  <si>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</si>
  <si>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</si>
  <si>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</si>
  <si>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</si>
  <si>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</si>
  <si>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</si>
  <si>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</si>
  <si>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</si>
  <si>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</si>
  <si>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</si>
  <si>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</si>
  <si>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</si>
  <si>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 LA QUEBRADA LAS LAJAS ALOTENANGO SACATEPEQUEZ</t>
  </si>
  <si>
    <t>REPOSICIÓN CARRETERA RD SCH-6, TRAMO: SAN ANTONIO SUCHITEPÉQUEZ - SAN MIGUEL PANAN, SUCHITEPÉQUEZ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</si>
  <si>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</si>
  <si>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</si>
  <si>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</si>
  <si>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</si>
  <si>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</si>
  <si>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</si>
  <si>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</si>
  <si>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</si>
  <si>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</si>
  <si>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</si>
  <si>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</si>
  <si>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</si>
  <si>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</si>
  <si>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>REPOSICION DE  ESCUELAS DE PRIMARIA</t>
  </si>
  <si>
    <t xml:space="preserve">METRO CUADRADO </t>
  </si>
  <si>
    <t>MEJORAMIENTO DE ESCUELAS DE PRIMARIA</t>
  </si>
  <si>
    <t>CONSTRUCCION DE ESCUELAS DE PRIMARIA</t>
  </si>
  <si>
    <t>REPOSICIÓN DE ESCUELAS DE PRIMARIA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</si>
  <si>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</si>
  <si>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</si>
  <si>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</si>
  <si>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CONSTRUCCIÓN DE ESTABLECIMIENTO DE EDUCACIÓN DIVERSIFICADA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</si>
  <si>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</si>
  <si>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</si>
  <si>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</si>
  <si>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MEJORAMIENTO DE
EDIFICIOS DE SALUD</t>
  </si>
  <si>
    <t xml:space="preserve">LIQUIDACIÓN </t>
  </si>
  <si>
    <t xml:space="preserve">MEJORAMIENTO DE EDIFICIOS DE SALUD </t>
  </si>
  <si>
    <t>CONSTRUCCION DE INFRAESTRUCTURA ESTATAL</t>
  </si>
  <si>
    <t>CONSTRUCCION ESCUELA DE LA REFORMA EDR LA DIGNIDAD ESCUINTLA ESCUINTLA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</si>
  <si>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</si>
  <si>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</si>
  <si>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URBANA MIXTA MARÍA ALBERTINA GÁLVEZ GARCÍA, EL QUETZAL, SAN MARCOS. CÓDIGO UDI: 12-20-0831-43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</si>
  <si>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</si>
  <si>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</si>
  <si>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</si>
  <si>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</si>
  <si>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AMPLIACIÓN DE EDIFICIOS DE DE EDUCACIÓN  DIVERSIFICADA</t>
  </si>
  <si>
    <t>AMPLIACIÓN DE ESCUELAS  DE PRIMARIA</t>
  </si>
  <si>
    <t>CONSTRUCCIÓN DE ESTABLECIMIENTOS DE EDUCACIÓN BÁSICA</t>
  </si>
  <si>
    <t>AMPLIACIÓN DE ESCUELAS DE PRIMARIA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</si>
  <si>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</si>
  <si>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</si>
  <si>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</si>
  <si>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CONSTRUCCION DE URBANIZACIONES Y SOLUCIONES HABITACIONALES, VIVIENDA DIGNA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</si>
  <si>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</si>
  <si>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</si>
  <si>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</si>
  <si>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</si>
  <si>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</si>
  <si>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</si>
  <si>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</si>
  <si>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</si>
  <si>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</si>
  <si>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</si>
  <si>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</si>
  <si>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</si>
  <si>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</si>
  <si>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</si>
  <si>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</si>
  <si>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</si>
  <si>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POBLACIÓN BENEFICIADA</t>
  </si>
  <si>
    <t>TIPO DE PROYECTO EN POA</t>
  </si>
  <si>
    <t>MEJORAMIENTO CARRETERA TRAMO: RD-ESC-01 PALIN, ESCUINTLA - SANTA MARIA DE JESUS, SACATEPEQUEZ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</si>
  <si>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</si>
  <si>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</si>
  <si>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</si>
  <si>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</si>
  <si>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</si>
  <si>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</si>
  <si>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</si>
  <si>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</si>
  <si>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PROYECTOS AGREGADOS EN MAYO 2020</t>
  </si>
  <si>
    <t>PROYECTOS PENDIENTES EN SNIP</t>
  </si>
  <si>
    <t xml:space="preserve"> CONSTRUCCION MURO DE CONTENCION ASENTAMIENTO NUESTRO SENOR DE ESQUIPULAS
ZONA 18 GUATEMALA GUATEMALA</t>
  </si>
  <si>
    <t>CONSTRUCCION MURO DE CONTENCION ASENTAMIENTO LOS PINOS ZONA DIECIOCHO
GUATEMALA GUATEMALA</t>
  </si>
  <si>
    <t>CONSTRUCCION MURO DE CONTENCION ASENTAMIENTO 5 DE NOVIEMBRE, ZONA 18,
GUATEMALA, GUATEMALA</t>
  </si>
  <si>
    <t>CONSTRUCCION MURO DE CONTENCION ASENTAMIENTO ANEXO EL MIRADOR, ZONA 18,
GUATEMALA, GUATEMALA</t>
  </si>
  <si>
    <t>CONSTRUCCION MURO DE CONTENCION ASENTAMIENTO VIDA NUEVA I, TIERRA NUEVA II,
CHINAUTLA, GUATEMALA</t>
  </si>
  <si>
    <t>CONSTRUCCION MURO DE CONTENCION ASENTAMIENTO 10 DE FEBRERO, TIERRA NUEVA I,
CHINAUTLA, 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</si>
  <si>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</si>
  <si>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</si>
  <si>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ASENTAMIENTO ANEXO C2, LA ESPERANZA, EL
MEZQUITAL, VILLA NUEVA, GUATEMALA</t>
  </si>
  <si>
    <t>CONSTRUCCION MURO DE CONTENCION 0.00 0.00
ASENTAMIENTO GALILEA, AMPARO, ZONA 7,
GUATEMALA, GUATEMALA</t>
  </si>
  <si>
    <t>CONSTRUCCION MURO DE CONTENCION ASENTAMIENTO 21 DE NOVIEMBRE, ZONA 7,
GUATEMALA, GUATEMALA</t>
  </si>
  <si>
    <t>PROYECTOS AGREGADOS EN  JUNIO 2020</t>
  </si>
  <si>
    <t xml:space="preserve">  AMPLIACIÓN ESCUELA PRIMARIA OFICIAL RURAL MIXTA CASERÍO XIQUIX, NAHUALA, SOLOLÁ 07-05-0147-43</t>
  </si>
  <si>
    <t>Q</t>
  </si>
  <si>
    <t>PROGRAMACIÓN DE PROYECTOS DE INVERSIÓN 2021</t>
  </si>
  <si>
    <t>CONSTRUCCION MURO DE CONTENCION ASENTAMIENTO 6 DE AGOSTO ZONA 7 GUATEMALA GUATEMALA</t>
  </si>
  <si>
    <t>CONSTRUCCION MURO DE CONTENCION ASENTAMIENTO ANEXO CERRITO SECTOR 4 ZONA 7 GUATEMALA GUATEMALA</t>
  </si>
  <si>
    <t>CONSTRUCCION MURO DE CONTENCION ASENTAMIENTO LA PAZ EL ZARZAL ZONA 4 VILLA NUEVA GUATEMALA</t>
  </si>
  <si>
    <t>CONSTRUCCION MURO DE CONTENCION ASENTAMIENTO VALLE DE NAZARETH, EL ZARZAL, ZONA 4, VILLA NUEVA, GUATEMALA</t>
  </si>
  <si>
    <t>CONSTRUCCION MURO DE CONTENCION ASENTAMIENTO LUZ DE CRISTO, VILLA LOBOS II, ZONA 12, VILLA NUEVA, GUATEMALA</t>
  </si>
  <si>
    <t>CONSTRUCCION MURO DE CONTENCION ASENTAMIENTO MARIA TERESA CABALLEROS, ZONA 7, GUATEMALA, GUATEMALA</t>
  </si>
  <si>
    <t>CONSTRUCCION MURO DE CONTENCION ASENTAMIENTO SAN JULIAN, SECTOR 7, CHINAUTLA, GUATEMALA</t>
  </si>
  <si>
    <t>CONSTRUCCION MURO DE CONTENCION ASENTAMIENTO LA INDEPENDENCIA, VILLA LOBOS I, VILLA NUEVA, GUATEMALA</t>
  </si>
  <si>
    <t>CONSTRUCCION MURO DE CONTENCION ASENTAMIENTO MARTIRES DEL PUEBLO, SECTOR 2J, EL ZARZAL, VILLA NUEVA, GUATEMALA</t>
  </si>
  <si>
    <t>CONSTRUCCION MURO DE CONTENCION ASENTAMIENTO ANEXO SANTA ISABEL II, VILLA NUEVA, GUATEMALA</t>
  </si>
  <si>
    <t>CONSTRUCCION MURO DE CONTENCION ASENTAMIENTO VILLA LOBOS II, ANEXO, VILLA NUEVA, GUATEMALA</t>
  </si>
  <si>
    <t>CONSTRUCCION MURO DE CONTENCION ASENTAMIENTO TIERRA SANTA, VILLA LOBOS I, ZONA 12, VILLA NUEVA, GUATEMALA</t>
  </si>
  <si>
    <t>CONSTRUCCION MURO DE CONTENCION ASENTAMIENTO 8 DE MARZO, EL MEZQUITAL, ZONA 12, VILLA NUEVA, GUATEMALA</t>
  </si>
  <si>
    <t>CONSTRUCCION MURO DE CONTENCION ASENTAMIENTO LA ESPERANZA, EL MEZQUITAL, ZONA 12, VILLA NUEVA, GUATEMALA</t>
  </si>
  <si>
    <t>CONSTRUCCION MURO DE CONTENCION ASENTAMIENTO UNIDOS 8 DE MARZO, VILLA NUEVA, GUATEMALA</t>
  </si>
  <si>
    <t>CONSTRUCCION MURO DE CONTENCION ASENTAMIENTO UNIDOS POR LA PAZ SECTOR 6 VILLA NUEVA GUATEMALA</t>
  </si>
  <si>
    <t>CONSTRUCCION PASO A DESNIVEL RUTA CA - 01 OCCIDENTE CUATRO CAMINOS TOTONICAPAN</t>
  </si>
  <si>
    <t>CO NSTRUCCION CARRETERA TRAMO SANTA CRUZ BARILLAS RIO ESPIRITU</t>
  </si>
  <si>
    <t>CONSTRUCCION CARRETERA CA 01 OCC CHICHAVAC A CHICHE VIA RIO MOTAGUA TRAMO ESTACION 16 740
ENTRADA A PAQUIP CHICHE QUICHE</t>
  </si>
  <si>
    <t>REPOSICION CARRETERA RUTA CA-09 NORTE TRAMO BIFURCACION RD-ZAC-05 DESVIO GUALAN - JUAN DE
PAZ ZACAPA</t>
  </si>
  <si>
    <t>REPOSICION CARRETERA RUTA CA-09 NORTE TRAMO BIFURCACION RN-20 SANTA CRUZ - BIFURCACION
CA-10 RIO HONDO ZACAPA</t>
  </si>
  <si>
    <t>REPOSICION CARRETERA RUTA RN-01 TRAMO LIBRAMIENTO SALCAJA AUTOPISTA DE LOS ALTOS -
ROTONDA DEL ORGANISMO JUDICIAL DE
QUETZALTENANGO QUETZALTENANGO</t>
  </si>
  <si>
    <t>REPOSICION CARRETERA RUTA CA-09 NORTE TRAMO BIFURCACION CA-10 RIO HONDO - BIFURCACION
RD-ZAC-05 DESVIO GUALAN ZACAPA</t>
  </si>
  <si>
    <t>REPOSICION CARRETERA RUTA RN 05 TRAMO SAN PEDRO CARCHA BIFURCACION CR AV 07 ALTA
VERAPAZ</t>
  </si>
  <si>
    <t>REPOSICION CARRETERA RUTA CA 02 OCCIDENTE TRAMO KM 198 RETALHULEU KM 211 500
QUETZALTENANGO</t>
  </si>
  <si>
    <t>REPOSICION CARRETERA RUTA CA-02-OCC TRAMO KM 81 350 ENTRADA AL PUENTE - KM 95 000 ESCUINTLA</t>
  </si>
  <si>
    <t>REPOSICION CARRETERA RUTA RN 09 NORTE TRAMO SAN PEDRO SOLOMA ALDEA PET SANTA EULALIA
HUEHUETENANGO</t>
  </si>
  <si>
    <t>REPOSICION CARRETERA RUTA RN-11 TRAMO BIF CA-01 OCC LAS TRAMPAS CHICHICASTENANGO QUICHE
- BIF RN-01 GODINEZ SAN ANDRES SEMETABAJ SOLOLA</t>
  </si>
  <si>
    <t>REPOSICION CARRETERA RUTA CA 11 TRAMO BIFURCACION CA 10 VADO HONDO JOCOTAN
CHIQUIMULA</t>
  </si>
  <si>
    <t>REPOSICION CARRETERA RUTA RN-7W TRAMO BIF CA-01 OCC - SAN ILDEFONSO IXTAHUACAN
HUEHUETENANGO</t>
  </si>
  <si>
    <t>REPOSICION CARRETERA CA-01 OCCIDENTE TRAMO 0.00 18,325,879.00 18,325,879.00 16,014,606.17 16,014,606.17
BIF RN-10 SAN LUCAS SACATEPEQUEZ SACATEPEQUEZ BIF RN-10 SAN LUCAS SACATEPEQUEZ SACATEPEQUEZ
- BIF RD-SAC-15 SUMPANGO SACATEPEQUEZ</t>
  </si>
  <si>
    <t>MEJORAMIENTO CARRETERA RUTA NACIONAL 7W TRAMO SAN CRISTOBAL VERAPAZ ALTA VERAPAZ - RIO
CHIXOY - CHICAMAN QUICHE</t>
  </si>
  <si>
    <t>MEJORAMIENTO CARRETERA RUTA RN-12 SUR TRAMO SAN CRISTOBAL CUCHO - AGUA TIBIA SAN PEDRO
SACATEPEQUEZ SAN MARCOS</t>
  </si>
  <si>
    <t>REPOSICION CARRETERA RD-ESC-2 TRAMO BIFURCACION LIBRAMIENTO SIQUINALA - LA GOMERA
ESCUINTLA</t>
  </si>
  <si>
    <t>REPOSICION CARRETERA RUTA RD-JUT-17 TRAMO BIFURCACION CA-02-ORIENTE - PASACO JUTIAPA</t>
  </si>
  <si>
    <t>REPOSICION CARRETERA RUTA RD-REU-06 TRAMO BIFURCACION CA-02 OCCIDENTE 4 CAMINOS - FINCA LA
HELVETIA NUEVO SAN CARLOS RETALHULEU</t>
  </si>
  <si>
    <t>REPOSICION CARRETERA RUTA RD-SCH-05 TRAMO BIFURCACION CA-02 OCCIDENTE MAZATENANGO -
SANTO DOMINGO SUCHITEPEQUEZ SUCHITEPEQUEZ</t>
  </si>
  <si>
    <t>REPOSICION CARRETERA RUTA RD-GUA-22 TRAMO LAS TAPIAS - SAN PEDRO AYAMPUC GUATEMALA</t>
  </si>
  <si>
    <t>REPOSICION CARRETERA RUTA RD-REU-13 TRAMO BIFURCACION CA-02 OCC - TAKALIK ABAJ RETALHULEU</t>
  </si>
  <si>
    <t>REPOSICION CARRETERA RUTA RD-QUE-24 TRAMO NUEVO CHUATUJ - ALDEA LOS ENCUENTROS
COATEPEQUE QUETZALTENANGO</t>
  </si>
  <si>
    <t>MEJORAMIENTO CARRETERA RD AV-6 TRAMO EL PAJAL - LANQUIN</t>
  </si>
  <si>
    <t>MEJORAMIENTO CARRETERA RUTA DEPARTAMENTAL JUTIAPA 43 TRAMO BIFURCACION CA-02 ORIENTE -
ALDEA PEDRO DE ALVARADO - LA BARRONA</t>
  </si>
  <si>
    <t>MEJORAMIENTO CARRETERA TAJUMULCO - ALDEA TOCACHE SAN PABLO SAN MARCOS</t>
  </si>
  <si>
    <t>MEJORAMIENTO CARRETERARUTA RD PET 02 TRAMO SAN JOSE BIFURCACION RD PET 03 EL REMATE PETEN</t>
  </si>
  <si>
    <t>MEJORAMIENTO CARRETERA RD-SM-16 TRAMO SIPACAPA SAN MARCOS - HORNO DE CAL
HUEHUETENANGO</t>
  </si>
  <si>
    <t>MEJORAMIENTO CARRETERA RD-PET-19 TRAMO BIFURCACION CA-13 SAN JUAN - CASERIO
AGRICULTORES UNIDOS EL CHAL PETEN</t>
  </si>
  <si>
    <t>MEJORAMIENTO CARRETERA RD-HUE-14 TRAMO BIF CA-1 OCC EL BOQUERON - LA GARITA SAN PEDRO
NECTA HUEHUETENANGO</t>
  </si>
  <si>
    <t xml:space="preserve"> </t>
  </si>
  <si>
    <t xml:space="preserve">META FÍSICA </t>
  </si>
  <si>
    <t>A MARZO</t>
  </si>
  <si>
    <t>META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</si>
</sst>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8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7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/>
    </xf>
    <xf numFmtId="0" fontId="7" fillId="0" borderId="2" xfId="5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/>
    </xf>
    <xf numFmtId="164" fontId="7" fillId="0" borderId="2" xfId="4" applyNumberFormat="1" applyFont="1" applyFill="1" applyBorder="1" applyAlignment="1">
      <alignment horizontal="right" vertical="center"/>
    </xf>
    <xf numFmtId="0" fontId="6" fillId="0" borderId="2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164" fontId="5" fillId="2" borderId="1" xfId="4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2" xfId="15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164" fontId="7" fillId="0" borderId="3" xfId="15" applyFont="1" applyFill="1" applyBorder="1" applyAlignment="1">
      <alignment horizontal="center" vertical="center" wrapText="1"/>
    </xf>
    <xf numFmtId="164" fontId="7" fillId="0" borderId="2" xfId="15" applyFont="1" applyFill="1" applyBorder="1" applyAlignment="1">
      <alignment horizontal="right" vertical="center"/>
    </xf>
    <xf numFmtId="164" fontId="6" fillId="0" borderId="2" xfId="15" applyFont="1" applyFill="1" applyBorder="1" applyAlignment="1">
      <alignment horizontal="right" vertical="center"/>
    </xf>
    <xf numFmtId="164" fontId="7" fillId="0" borderId="2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6" borderId="0" xfId="0" applyFont="1" applyFill="1"/>
    <xf numFmtId="0" fontId="6" fillId="7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2" fontId="7" fillId="0" borderId="0" xfId="4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2" fontId="6" fillId="0" borderId="2" xfId="0" applyNumberFormat="1" applyFont="1" applyFill="1" applyBorder="1"/>
    <xf numFmtId="0" fontId="6" fillId="1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64" fontId="7" fillId="0" borderId="0" xfId="4" applyNumberFormat="1" applyFont="1" applyAlignment="1">
      <alignment horizontal="center" vertical="center"/>
    </xf>
    <xf numFmtId="164" fontId="7" fillId="0" borderId="0" xfId="4" applyNumberFormat="1" applyFont="1" applyFill="1" applyAlignment="1">
      <alignment horizontal="center" vertical="center"/>
    </xf>
    <xf numFmtId="2" fontId="7" fillId="0" borderId="2" xfId="4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right" vertical="center"/>
    </xf>
    <xf numFmtId="0" fontId="4" fillId="2" borderId="2" xfId="1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15" applyFont="1" applyFill="1" applyBorder="1" applyAlignment="1">
      <alignment horizontal="center" vertical="center"/>
    </xf>
    <xf numFmtId="164" fontId="6" fillId="0" borderId="0" xfId="15" applyFont="1" applyFill="1" applyAlignment="1">
      <alignment horizontal="center" vertical="center"/>
    </xf>
    <xf numFmtId="164" fontId="7" fillId="0" borderId="0" xfId="15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164" fontId="7" fillId="0" borderId="2" xfId="15" applyFont="1" applyFill="1" applyBorder="1" applyAlignment="1">
      <alignment horizontal="center" vertical="center"/>
    </xf>
    <xf numFmtId="164" fontId="6" fillId="0" borderId="0" xfId="15" applyFont="1" applyFill="1" applyAlignment="1">
      <alignment horizontal="left" vertical="center"/>
    </xf>
    <xf numFmtId="164" fontId="7" fillId="0" borderId="0" xfId="15" applyFont="1" applyFill="1" applyAlignment="1">
      <alignment horizontal="left" vertical="center"/>
    </xf>
    <xf numFmtId="2" fontId="7" fillId="0" borderId="0" xfId="4" applyNumberFormat="1" applyFont="1" applyFill="1" applyAlignment="1">
      <alignment horizontal="left" vertical="center"/>
    </xf>
    <xf numFmtId="164" fontId="7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4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2" fontId="7" fillId="0" borderId="7" xfId="4" applyNumberFormat="1" applyFont="1" applyFill="1" applyBorder="1" applyAlignment="1">
      <alignment horizontal="center" vertical="center"/>
    </xf>
    <xf numFmtId="2" fontId="7" fillId="0" borderId="3" xfId="4" applyNumberFormat="1" applyFont="1" applyFill="1" applyBorder="1" applyAlignment="1">
      <alignment horizontal="center" vertical="center"/>
    </xf>
    <xf numFmtId="164" fontId="7" fillId="0" borderId="7" xfId="15" applyFont="1" applyFill="1" applyBorder="1" applyAlignment="1">
      <alignment horizontal="center" vertical="center"/>
    </xf>
    <xf numFmtId="164" fontId="7" fillId="0" borderId="7" xfId="4" applyNumberFormat="1" applyFont="1" applyFill="1" applyBorder="1" applyAlignment="1">
      <alignment horizontal="center" vertical="center"/>
    </xf>
    <xf numFmtId="164" fontId="7" fillId="0" borderId="3" xfId="15" applyFont="1" applyFill="1" applyBorder="1" applyAlignment="1">
      <alignment horizontal="center" vertical="center"/>
    </xf>
    <xf numFmtId="164" fontId="7" fillId="0" borderId="3" xfId="4" applyNumberFormat="1" applyFont="1" applyFill="1" applyBorder="1" applyAlignment="1">
      <alignment horizontal="center" vertical="center"/>
    </xf>
    <xf numFmtId="164" fontId="6" fillId="0" borderId="2" xfId="1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21" xfId="15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7" fillId="0" borderId="21" xfId="15" applyFont="1" applyFill="1" applyBorder="1" applyAlignment="1">
      <alignment horizontal="right" vertical="center"/>
    </xf>
    <xf numFmtId="0" fontId="7" fillId="0" borderId="2" xfId="5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1" applyNumberFormat="1" applyFont="1" applyFill="1" applyAlignment="1">
      <alignment horizontal="center" vertical="center"/>
    </xf>
    <xf numFmtId="0" fontId="4" fillId="2" borderId="18" xfId="1" applyNumberFormat="1" applyFont="1" applyFill="1" applyBorder="1" applyAlignment="1">
      <alignment horizontal="center" vertical="center"/>
    </xf>
    <xf numFmtId="0" fontId="4" fillId="2" borderId="19" xfId="1" applyNumberFormat="1" applyFont="1" applyFill="1" applyBorder="1" applyAlignment="1">
      <alignment horizontal="center" vertical="center"/>
    </xf>
    <xf numFmtId="0" fontId="4" fillId="2" borderId="20" xfId="1" applyNumberFormat="1" applyFont="1" applyFill="1" applyBorder="1" applyAlignment="1">
      <alignment horizontal="center" vertical="center"/>
    </xf>
    <xf numFmtId="164" fontId="5" fillId="2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6" fillId="0" borderId="12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164" fontId="5" fillId="13" borderId="2" xfId="4" applyNumberFormat="1" applyFont="1" applyFill="1" applyBorder="1" applyAlignment="1">
      <alignment horizontal="center" vertical="center" wrapText="1"/>
    </xf>
    <xf numFmtId="164" fontId="5" fillId="13" borderId="2" xfId="15" applyFont="1" applyFill="1" applyBorder="1" applyAlignment="1">
      <alignment horizontal="center" vertical="center" wrapText="1"/>
    </xf>
    <xf numFmtId="164" fontId="5" fillId="13" borderId="2" xfId="4" applyNumberFormat="1" applyFont="1" applyFill="1" applyBorder="1" applyAlignment="1">
      <alignment horizontal="center" vertical="center" wrapText="1"/>
    </xf>
    <xf numFmtId="164" fontId="5" fillId="12" borderId="2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1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4" fillId="2" borderId="27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64" fontId="4" fillId="2" borderId="1" xfId="15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1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4" fontId="5" fillId="13" borderId="25" xfId="4" applyNumberFormat="1" applyFont="1" applyFill="1" applyBorder="1" applyAlignment="1">
      <alignment horizontal="center" vertical="center" wrapText="1"/>
    </xf>
    <xf numFmtId="164" fontId="5" fillId="12" borderId="25" xfId="4" applyNumberFormat="1" applyFont="1" applyFill="1" applyBorder="1" applyAlignment="1">
      <alignment horizontal="center" vertical="center" wrapText="1"/>
    </xf>
    <xf numFmtId="164" fontId="5" fillId="12" borderId="26" xfId="4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13" borderId="1" xfId="15" applyFont="1" applyFill="1" applyBorder="1" applyAlignment="1">
      <alignment horizontal="center" vertical="center" wrapText="1"/>
    </xf>
    <xf numFmtId="164" fontId="5" fillId="12" borderId="1" xfId="4" applyNumberFormat="1" applyFont="1" applyFill="1" applyBorder="1" applyAlignment="1">
      <alignment horizontal="center" vertical="center" wrapText="1"/>
    </xf>
    <xf numFmtId="164" fontId="5" fillId="12" borderId="28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2" xfId="0" applyFont="1" applyBorder="1" applyAlignment="1">
      <alignment horizontal="center"/>
    </xf>
    <xf numFmtId="164" fontId="5" fillId="2" borderId="20" xfId="4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/>
    </xf>
    <xf numFmtId="164" fontId="5" fillId="12" borderId="30" xfId="4" applyNumberFormat="1" applyFont="1" applyFill="1" applyBorder="1" applyAlignment="1">
      <alignment horizontal="center" vertical="center" wrapText="1"/>
    </xf>
    <xf numFmtId="164" fontId="5" fillId="12" borderId="31" xfId="4" applyNumberFormat="1" applyFont="1" applyFill="1" applyBorder="1" applyAlignment="1">
      <alignment horizontal="center" vertical="center" wrapText="1"/>
    </xf>
    <xf numFmtId="164" fontId="5" fillId="13" borderId="35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23" xfId="1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164" fontId="5" fillId="13" borderId="23" xfId="15" applyFont="1" applyFill="1" applyBorder="1" applyAlignment="1">
      <alignment horizontal="center" vertical="center" wrapText="1"/>
    </xf>
    <xf numFmtId="164" fontId="5" fillId="13" borderId="16" xfId="15" applyFont="1" applyFill="1" applyBorder="1" applyAlignment="1">
      <alignment horizontal="center" vertical="center" wrapText="1"/>
    </xf>
    <xf numFmtId="164" fontId="5" fillId="12" borderId="23" xfId="4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left" vertical="center"/>
    </xf>
    <xf numFmtId="41" fontId="7" fillId="0" borderId="0" xfId="4" applyNumberFormat="1" applyFont="1" applyAlignment="1">
      <alignment horizontal="center" vertical="center"/>
    </xf>
    <xf numFmtId="41" fontId="10" fillId="0" borderId="0" xfId="4" applyNumberFormat="1" applyFont="1" applyAlignment="1">
      <alignment horizontal="center" vertical="center"/>
    </xf>
    <xf numFmtId="41" fontId="5" fillId="12" borderId="29" xfId="4" applyNumberFormat="1" applyFont="1" applyFill="1" applyBorder="1" applyAlignment="1">
      <alignment horizontal="center" vertical="center" wrapText="1"/>
    </xf>
    <xf numFmtId="41" fontId="5" fillId="12" borderId="30" xfId="4" applyNumberFormat="1" applyFont="1" applyFill="1" applyBorder="1" applyAlignment="1">
      <alignment horizontal="center" vertical="center" wrapText="1"/>
    </xf>
    <xf numFmtId="41" fontId="5" fillId="12" borderId="31" xfId="4" applyNumberFormat="1" applyFont="1" applyFill="1" applyBorder="1" applyAlignment="1">
      <alignment horizontal="center" vertical="center" wrapText="1"/>
    </xf>
    <xf numFmtId="41" fontId="5" fillId="12" borderId="37" xfId="4" applyNumberFormat="1" applyFont="1" applyFill="1" applyBorder="1" applyAlignment="1">
      <alignment horizontal="center" vertical="center" wrapText="1"/>
    </xf>
    <xf numFmtId="41" fontId="5" fillId="12" borderId="23" xfId="4" applyNumberFormat="1" applyFont="1" applyFill="1" applyBorder="1" applyAlignment="1">
      <alignment horizontal="center" vertical="center" wrapText="1"/>
    </xf>
    <xf numFmtId="41" fontId="5" fillId="12" borderId="38" xfId="4" applyNumberFormat="1" applyFont="1" applyFill="1" applyBorder="1" applyAlignment="1">
      <alignment horizontal="center" vertical="center" wrapText="1"/>
    </xf>
    <xf numFmtId="41" fontId="5" fillId="2" borderId="25" xfId="0" applyNumberFormat="1" applyFont="1" applyFill="1" applyBorder="1" applyAlignment="1">
      <alignment horizontal="center" vertical="center"/>
    </xf>
    <xf numFmtId="41" fontId="5" fillId="2" borderId="26" xfId="0" applyNumberFormat="1" applyFont="1" applyFill="1" applyBorder="1" applyAlignment="1">
      <alignment horizontal="center" vertical="center"/>
    </xf>
    <xf numFmtId="41" fontId="7" fillId="0" borderId="2" xfId="4" applyNumberFormat="1" applyFont="1" applyBorder="1" applyAlignment="1">
      <alignment horizontal="center" vertical="center"/>
    </xf>
    <xf numFmtId="41" fontId="7" fillId="0" borderId="22" xfId="4" applyNumberFormat="1" applyFont="1" applyBorder="1" applyAlignment="1">
      <alignment horizontal="center" vertical="center"/>
    </xf>
    <xf numFmtId="41" fontId="5" fillId="2" borderId="2" xfId="0" applyNumberFormat="1" applyFont="1" applyFill="1" applyBorder="1" applyAlignment="1">
      <alignment horizontal="center" vertical="center"/>
    </xf>
    <xf numFmtId="41" fontId="5" fillId="2" borderId="22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/>
    </xf>
    <xf numFmtId="41" fontId="4" fillId="2" borderId="28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9" xfId="0" applyFont="1" applyFill="1" applyBorder="1" applyAlignment="1">
      <alignment vertical="center"/>
    </xf>
    <xf numFmtId="0" fontId="5" fillId="11" borderId="20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vertical="center"/>
    </xf>
    <xf numFmtId="0" fontId="4" fillId="2" borderId="18" xfId="1" applyNumberFormat="1" applyFont="1" applyFill="1" applyBorder="1" applyAlignment="1">
      <alignment horizontal="right" vertical="center"/>
    </xf>
    <xf numFmtId="2" fontId="4" fillId="2" borderId="20" xfId="0" applyNumberFormat="1" applyFont="1" applyFill="1" applyBorder="1" applyAlignment="1">
      <alignment horizontal="right" vertical="center"/>
    </xf>
    <xf numFmtId="0" fontId="5" fillId="4" borderId="39" xfId="0" applyFont="1" applyFill="1" applyBorder="1" applyAlignment="1">
      <alignment vertical="center"/>
    </xf>
    <xf numFmtId="164" fontId="7" fillId="0" borderId="22" xfId="4" applyNumberFormat="1" applyFont="1" applyFill="1" applyBorder="1" applyAlignment="1">
      <alignment horizontal="right" vertical="center"/>
    </xf>
    <xf numFmtId="0" fontId="5" fillId="4" borderId="21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164" fontId="7" fillId="0" borderId="21" xfId="4" applyNumberFormat="1" applyFont="1" applyFill="1" applyBorder="1" applyAlignment="1">
      <alignment horizontal="right" vertical="center"/>
    </xf>
    <xf numFmtId="164" fontId="6" fillId="0" borderId="21" xfId="15" applyFont="1" applyFill="1" applyBorder="1" applyAlignment="1">
      <alignment horizontal="right" vertical="center"/>
    </xf>
    <xf numFmtId="0" fontId="5" fillId="11" borderId="21" xfId="0" applyFont="1" applyFill="1" applyBorder="1" applyAlignment="1">
      <alignment vertical="center"/>
    </xf>
    <xf numFmtId="0" fontId="5" fillId="11" borderId="22" xfId="0" applyFont="1" applyFill="1" applyBorder="1" applyAlignment="1">
      <alignment vertical="center"/>
    </xf>
    <xf numFmtId="0" fontId="5" fillId="11" borderId="40" xfId="0" applyFont="1" applyFill="1" applyBorder="1" applyAlignment="1">
      <alignment vertical="center"/>
    </xf>
    <xf numFmtId="0" fontId="5" fillId="11" borderId="41" xfId="0" applyFont="1" applyFill="1" applyBorder="1" applyAlignment="1">
      <alignment vertical="center"/>
    </xf>
    <xf numFmtId="164" fontId="4" fillId="2" borderId="27" xfId="15" applyFont="1" applyFill="1" applyBorder="1" applyAlignment="1">
      <alignment horizontal="right" vertical="center"/>
    </xf>
    <xf numFmtId="164" fontId="4" fillId="2" borderId="1" xfId="15" applyFont="1" applyFill="1" applyBorder="1" applyAlignment="1">
      <alignment horizontal="right" vertical="center"/>
    </xf>
    <xf numFmtId="164" fontId="4" fillId="2" borderId="28" xfId="0" applyNumberFormat="1" applyFont="1" applyFill="1" applyBorder="1" applyAlignment="1">
      <alignment horizontal="right" vertical="center"/>
    </xf>
    <xf numFmtId="164" fontId="5" fillId="13" borderId="24" xfId="4" applyNumberFormat="1" applyFont="1" applyFill="1" applyBorder="1" applyAlignment="1">
      <alignment horizontal="center" vertical="center" wrapText="1"/>
    </xf>
    <xf numFmtId="164" fontId="5" fillId="13" borderId="26" xfId="4" applyNumberFormat="1" applyFont="1" applyFill="1" applyBorder="1" applyAlignment="1">
      <alignment horizontal="center" vertical="center" wrapText="1"/>
    </xf>
    <xf numFmtId="164" fontId="5" fillId="13" borderId="21" xfId="15" applyFont="1" applyFill="1" applyBorder="1" applyAlignment="1">
      <alignment horizontal="center" vertical="center" wrapText="1"/>
    </xf>
    <xf numFmtId="164" fontId="5" fillId="12" borderId="19" xfId="4" applyNumberFormat="1" applyFont="1" applyFill="1" applyBorder="1" applyAlignment="1">
      <alignment horizontal="center" vertical="center" wrapText="1"/>
    </xf>
    <xf numFmtId="164" fontId="5" fillId="12" borderId="20" xfId="4" applyNumberFormat="1" applyFont="1" applyFill="1" applyBorder="1" applyAlignment="1">
      <alignment horizontal="center" vertical="center" wrapText="1"/>
    </xf>
    <xf numFmtId="164" fontId="5" fillId="2" borderId="42" xfId="4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164" fontId="5" fillId="13" borderId="27" xfId="15" applyFont="1" applyFill="1" applyBorder="1" applyAlignment="1">
      <alignment horizontal="center" vertical="center" wrapText="1"/>
    </xf>
    <xf numFmtId="164" fontId="5" fillId="13" borderId="28" xfId="4" applyNumberFormat="1" applyFont="1" applyFill="1" applyBorder="1" applyAlignment="1">
      <alignment horizontal="center" vertical="center" wrapText="1"/>
    </xf>
    <xf numFmtId="164" fontId="5" fillId="12" borderId="42" xfId="4" applyNumberFormat="1" applyFont="1" applyFill="1" applyBorder="1" applyAlignment="1">
      <alignment horizontal="center" vertical="center" wrapText="1"/>
    </xf>
    <xf numFmtId="41" fontId="7" fillId="0" borderId="20" xfId="4" applyNumberFormat="1" applyFont="1" applyFill="1" applyBorder="1" applyAlignment="1">
      <alignment horizontal="right" vertical="center"/>
    </xf>
    <xf numFmtId="41" fontId="7" fillId="0" borderId="2" xfId="4" applyNumberFormat="1" applyFont="1" applyFill="1" applyBorder="1" applyAlignment="1">
      <alignment horizontal="right" vertical="center"/>
    </xf>
    <xf numFmtId="41" fontId="5" fillId="4" borderId="20" xfId="0" applyNumberFormat="1" applyFont="1" applyFill="1" applyBorder="1" applyAlignment="1">
      <alignment vertical="center"/>
    </xf>
    <xf numFmtId="41" fontId="5" fillId="4" borderId="2" xfId="0" applyNumberFormat="1" applyFont="1" applyFill="1" applyBorder="1" applyAlignment="1">
      <alignment vertical="center"/>
    </xf>
    <xf numFmtId="41" fontId="5" fillId="11" borderId="20" xfId="0" applyNumberFormat="1" applyFont="1" applyFill="1" applyBorder="1" applyAlignment="1">
      <alignment vertical="center"/>
    </xf>
    <xf numFmtId="41" fontId="5" fillId="11" borderId="2" xfId="0" applyNumberFormat="1" applyFont="1" applyFill="1" applyBorder="1" applyAlignment="1">
      <alignment vertical="center"/>
    </xf>
    <xf numFmtId="41" fontId="5" fillId="11" borderId="19" xfId="0" applyNumberFormat="1" applyFont="1" applyFill="1" applyBorder="1" applyAlignment="1">
      <alignment vertical="center"/>
    </xf>
    <xf numFmtId="41" fontId="6" fillId="0" borderId="20" xfId="0" applyNumberFormat="1" applyFont="1" applyFill="1" applyBorder="1"/>
    <xf numFmtId="41" fontId="5" fillId="2" borderId="20" xfId="0" applyNumberFormat="1" applyFont="1" applyFill="1" applyBorder="1" applyAlignment="1">
      <alignment vertical="center"/>
    </xf>
    <xf numFmtId="41" fontId="5" fillId="2" borderId="2" xfId="0" applyNumberFormat="1" applyFont="1" applyFill="1" applyBorder="1" applyAlignment="1">
      <alignment vertical="center"/>
    </xf>
    <xf numFmtId="164" fontId="10" fillId="0" borderId="0" xfId="4" applyNumberFormat="1" applyFont="1" applyFill="1" applyAlignment="1">
      <alignment horizontal="right"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164" fontId="5" fillId="12" borderId="18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/>
    </xf>
    <xf numFmtId="41" fontId="7" fillId="0" borderId="2" xfId="4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1" fontId="7" fillId="0" borderId="22" xfId="4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right" vertical="center"/>
    </xf>
    <xf numFmtId="41" fontId="7" fillId="0" borderId="23" xfId="4" applyNumberFormat="1" applyFont="1" applyFill="1" applyBorder="1" applyAlignment="1">
      <alignment horizontal="right" vertical="center"/>
    </xf>
    <xf numFmtId="41" fontId="7" fillId="0" borderId="38" xfId="4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right" vertical="center"/>
    </xf>
    <xf numFmtId="41" fontId="4" fillId="2" borderId="5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4" fillId="2" borderId="44" xfId="1" applyNumberFormat="1" applyFont="1" applyFill="1" applyBorder="1" applyAlignment="1">
      <alignment horizontal="right" vertical="center"/>
    </xf>
    <xf numFmtId="0" fontId="5" fillId="4" borderId="45" xfId="0" applyFont="1" applyFill="1" applyBorder="1" applyAlignment="1">
      <alignment vertical="center"/>
    </xf>
    <xf numFmtId="41" fontId="7" fillId="0" borderId="11" xfId="4" applyNumberFormat="1" applyFont="1" applyFill="1" applyBorder="1" applyAlignment="1">
      <alignment horizontal="right" vertical="center"/>
    </xf>
    <xf numFmtId="41" fontId="4" fillId="2" borderId="46" xfId="0" applyNumberFormat="1" applyFont="1" applyFill="1" applyBorder="1" applyAlignment="1">
      <alignment horizontal="right" vertical="center"/>
    </xf>
    <xf numFmtId="164" fontId="7" fillId="0" borderId="21" xfId="0" applyNumberFormat="1" applyFont="1" applyFill="1" applyBorder="1" applyAlignment="1">
      <alignment horizontal="right" vertical="center"/>
    </xf>
    <xf numFmtId="164" fontId="7" fillId="0" borderId="37" xfId="0" applyNumberFormat="1" applyFont="1" applyFill="1" applyBorder="1" applyAlignment="1">
      <alignment horizontal="right" vertical="center"/>
    </xf>
    <xf numFmtId="164" fontId="7" fillId="0" borderId="38" xfId="4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43" xfId="0" applyNumberFormat="1" applyFont="1" applyFill="1" applyBorder="1" applyAlignment="1">
      <alignment horizontal="right" vertical="center"/>
    </xf>
    <xf numFmtId="164" fontId="5" fillId="13" borderId="37" xfId="4" applyNumberFormat="1" applyFont="1" applyFill="1" applyBorder="1" applyAlignment="1">
      <alignment horizontal="center" vertical="center" wrapText="1"/>
    </xf>
    <xf numFmtId="164" fontId="5" fillId="13" borderId="23" xfId="4" applyNumberFormat="1" applyFont="1" applyFill="1" applyBorder="1" applyAlignment="1">
      <alignment horizontal="center" vertical="center" wrapText="1"/>
    </xf>
    <xf numFmtId="164" fontId="5" fillId="13" borderId="38" xfId="4" applyNumberFormat="1" applyFont="1" applyFill="1" applyBorder="1" applyAlignment="1">
      <alignment horizontal="center" vertical="center" wrapText="1"/>
    </xf>
    <xf numFmtId="164" fontId="5" fillId="12" borderId="11" xfId="4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2" fontId="7" fillId="0" borderId="22" xfId="4" applyNumberFormat="1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4" fillId="2" borderId="36" xfId="1" applyNumberFormat="1" applyFont="1" applyFill="1" applyBorder="1" applyAlignment="1">
      <alignment horizontal="right" vertical="center"/>
    </xf>
    <xf numFmtId="0" fontId="5" fillId="4" borderId="47" xfId="0" applyFont="1" applyFill="1" applyBorder="1" applyAlignment="1">
      <alignment vertical="center"/>
    </xf>
    <xf numFmtId="2" fontId="7" fillId="0" borderId="20" xfId="4" applyNumberFormat="1" applyFont="1" applyFill="1" applyBorder="1" applyAlignment="1">
      <alignment horizontal="center" vertical="center"/>
    </xf>
    <xf numFmtId="2" fontId="4" fillId="2" borderId="42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22" xfId="4" applyNumberFormat="1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164" fontId="4" fillId="2" borderId="28" xfId="0" applyNumberFormat="1" applyFont="1" applyFill="1" applyBorder="1" applyAlignment="1">
      <alignment horizontal="center" vertical="center"/>
    </xf>
    <xf numFmtId="164" fontId="5" fillId="12" borderId="45" xfId="4" applyNumberFormat="1" applyFont="1" applyFill="1" applyBorder="1" applyAlignment="1">
      <alignment horizontal="center" vertical="center" wrapText="1"/>
    </xf>
    <xf numFmtId="164" fontId="5" fillId="13" borderId="27" xfId="4" applyNumberFormat="1" applyFont="1" applyFill="1" applyBorder="1" applyAlignment="1">
      <alignment horizontal="center" vertical="center" wrapText="1"/>
    </xf>
    <xf numFmtId="164" fontId="5" fillId="13" borderId="1" xfId="4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/>
    </xf>
    <xf numFmtId="0" fontId="5" fillId="4" borderId="48" xfId="0" applyFont="1" applyFill="1" applyBorder="1" applyAlignment="1">
      <alignment vertical="center"/>
    </xf>
    <xf numFmtId="0" fontId="5" fillId="4" borderId="49" xfId="0" applyFont="1" applyFill="1" applyBorder="1" applyAlignment="1">
      <alignment vertical="center"/>
    </xf>
    <xf numFmtId="164" fontId="7" fillId="0" borderId="21" xfId="15" applyFont="1" applyFill="1" applyBorder="1" applyAlignment="1">
      <alignment horizontal="center" vertical="center"/>
    </xf>
    <xf numFmtId="164" fontId="7" fillId="0" borderId="22" xfId="15" applyFont="1" applyFill="1" applyBorder="1" applyAlignment="1">
      <alignment horizontal="center" vertical="center"/>
    </xf>
    <xf numFmtId="164" fontId="4" fillId="2" borderId="27" xfId="15" applyFont="1" applyFill="1" applyBorder="1" applyAlignment="1">
      <alignment horizontal="center" vertical="center"/>
    </xf>
    <xf numFmtId="164" fontId="4" fillId="2" borderId="28" xfId="15" applyFont="1" applyFill="1" applyBorder="1" applyAlignment="1">
      <alignment horizontal="center" vertical="center"/>
    </xf>
    <xf numFmtId="164" fontId="5" fillId="13" borderId="24" xfId="15" applyFont="1" applyFill="1" applyBorder="1" applyAlignment="1">
      <alignment horizontal="center" vertical="center" wrapText="1"/>
    </xf>
    <xf numFmtId="164" fontId="5" fillId="13" borderId="25" xfId="15" applyFont="1" applyFill="1" applyBorder="1" applyAlignment="1">
      <alignment horizontal="center" vertical="center" wrapText="1"/>
    </xf>
    <xf numFmtId="164" fontId="5" fillId="13" borderId="26" xfId="15" applyFont="1" applyFill="1" applyBorder="1" applyAlignment="1">
      <alignment horizontal="center" vertical="center" wrapText="1"/>
    </xf>
    <xf numFmtId="164" fontId="5" fillId="13" borderId="22" xfId="15" applyFont="1" applyFill="1" applyBorder="1" applyAlignment="1">
      <alignment horizontal="center" vertical="center" wrapText="1"/>
    </xf>
    <xf numFmtId="2" fontId="5" fillId="12" borderId="2" xfId="4" applyNumberFormat="1" applyFont="1" applyFill="1" applyBorder="1" applyAlignment="1">
      <alignment horizontal="center" vertical="center" wrapText="1"/>
    </xf>
    <xf numFmtId="2" fontId="5" fillId="12" borderId="29" xfId="4" applyNumberFormat="1" applyFont="1" applyFill="1" applyBorder="1" applyAlignment="1">
      <alignment horizontal="center" vertical="center" wrapText="1"/>
    </xf>
    <xf numFmtId="2" fontId="5" fillId="12" borderId="30" xfId="4" applyNumberFormat="1" applyFont="1" applyFill="1" applyBorder="1" applyAlignment="1">
      <alignment horizontal="center" vertical="center" wrapText="1"/>
    </xf>
    <xf numFmtId="2" fontId="5" fillId="12" borderId="31" xfId="4" applyNumberFormat="1" applyFont="1" applyFill="1" applyBorder="1" applyAlignment="1">
      <alignment horizontal="center" vertical="center" wrapText="1"/>
    </xf>
    <xf numFmtId="2" fontId="5" fillId="12" borderId="21" xfId="4" applyNumberFormat="1" applyFont="1" applyFill="1" applyBorder="1" applyAlignment="1">
      <alignment horizontal="center" vertical="center" wrapText="1"/>
    </xf>
    <xf numFmtId="164" fontId="5" fillId="12" borderId="22" xfId="4" applyNumberFormat="1" applyFont="1" applyFill="1" applyBorder="1" applyAlignment="1">
      <alignment horizontal="center" vertical="center" wrapText="1"/>
    </xf>
    <xf numFmtId="41" fontId="7" fillId="0" borderId="21" xfId="4" applyNumberFormat="1" applyFont="1" applyFill="1" applyBorder="1" applyAlignment="1">
      <alignment horizontal="center" vertical="center"/>
    </xf>
    <xf numFmtId="41" fontId="4" fillId="2" borderId="27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2" borderId="28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ImprimirProyecto(31359,2020,1,%22S%2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91061-6C3D-4424-B62A-0EB14A925B50}">
  <sheetPr>
    <tabColor rgb="FFFFFF00"/>
  </sheetPr>
  <dimension ref="A1:AA1048370"/>
  <sheetViews>
    <sheetView view="pageBreakPreview" zoomScale="80" zoomScaleNormal="80" zoomScaleSheetLayoutView="80" workbookViewId="0">
      <pane ySplit="5" topLeftCell="A6" activePane="bottomLeft" state="frozen"/>
      <selection activeCell="A3" sqref="A3:XFD3"/>
      <selection pane="bottomLeft" activeCell="C139" sqref="C139"/>
    </sheetView>
  </sheetViews>
  <sheetFormatPr baseColWidth="10" defaultColWidth="11.42578125" defaultRowHeight="14.25" x14ac:dyDescent="0.2"/>
  <cols>
    <col min="1" max="1" width="10" style="41" customWidth="1"/>
    <col min="2" max="2" width="12" style="88" bestFit="1" customWidth="1"/>
    <col min="3" max="3" width="52.85546875" style="149" customWidth="1"/>
    <col min="4" max="4" width="23.85546875" style="42" customWidth="1"/>
    <col min="5" max="5" width="27.5703125" style="29" customWidth="1"/>
    <col min="6" max="6" width="25.85546875" style="28" customWidth="1"/>
    <col min="7" max="7" width="27.7109375" style="38" customWidth="1"/>
    <col min="8" max="8" width="21.85546875" style="159" customWidth="1"/>
    <col min="9" max="11" width="18.85546875" style="159" customWidth="1"/>
    <col min="12" max="16384" width="11.42578125" style="40"/>
  </cols>
  <sheetData>
    <row r="1" spans="1:11" ht="15" x14ac:dyDescent="0.2">
      <c r="A1" s="141" t="s">
        <v>0</v>
      </c>
      <c r="B1" s="141"/>
      <c r="C1" s="148"/>
      <c r="D1" s="91"/>
    </row>
    <row r="2" spans="1:11" ht="15" x14ac:dyDescent="0.2">
      <c r="A2" s="106" t="s">
        <v>1</v>
      </c>
      <c r="B2" s="106"/>
      <c r="C2" s="106"/>
      <c r="D2" s="91"/>
      <c r="I2" s="160" t="s">
        <v>285</v>
      </c>
    </row>
    <row r="3" spans="1:11" ht="15.75" customHeight="1" thickBot="1" x14ac:dyDescent="0.25">
      <c r="A3" s="106" t="s">
        <v>235</v>
      </c>
      <c r="B3" s="106"/>
      <c r="C3" s="106"/>
      <c r="D3" s="106"/>
      <c r="E3" s="37"/>
      <c r="F3" s="38"/>
    </row>
    <row r="4" spans="1:11" ht="16.5" customHeight="1" x14ac:dyDescent="0.2">
      <c r="A4" s="129" t="s">
        <v>2</v>
      </c>
      <c r="B4" s="130" t="s">
        <v>3</v>
      </c>
      <c r="C4" s="131" t="s">
        <v>4</v>
      </c>
      <c r="D4" s="131" t="s">
        <v>53</v>
      </c>
      <c r="E4" s="132" t="s">
        <v>45</v>
      </c>
      <c r="F4" s="132"/>
      <c r="G4" s="147"/>
      <c r="H4" s="161" t="s">
        <v>284</v>
      </c>
      <c r="I4" s="162"/>
      <c r="J4" s="162"/>
      <c r="K4" s="163"/>
    </row>
    <row r="5" spans="1:11" ht="16.5" customHeight="1" thickBot="1" x14ac:dyDescent="0.25">
      <c r="A5" s="150"/>
      <c r="B5" s="151"/>
      <c r="C5" s="152"/>
      <c r="D5" s="152"/>
      <c r="E5" s="153" t="s">
        <v>44</v>
      </c>
      <c r="F5" s="153" t="s">
        <v>43</v>
      </c>
      <c r="G5" s="154" t="s">
        <v>49</v>
      </c>
      <c r="H5" s="164" t="s">
        <v>46</v>
      </c>
      <c r="I5" s="165" t="s">
        <v>44</v>
      </c>
      <c r="J5" s="165" t="s">
        <v>43</v>
      </c>
      <c r="K5" s="166" t="s">
        <v>49</v>
      </c>
    </row>
    <row r="6" spans="1:11" ht="15" customHeight="1" x14ac:dyDescent="0.2">
      <c r="A6" s="156" t="s">
        <v>57</v>
      </c>
      <c r="B6" s="157"/>
      <c r="C6" s="158"/>
      <c r="D6" s="157"/>
      <c r="E6" s="157"/>
      <c r="F6" s="157"/>
      <c r="G6" s="157"/>
      <c r="H6" s="167"/>
      <c r="I6" s="167"/>
      <c r="J6" s="167"/>
      <c r="K6" s="168"/>
    </row>
    <row r="7" spans="1:11" ht="71.25" x14ac:dyDescent="0.2">
      <c r="A7" s="121">
        <v>1</v>
      </c>
      <c r="B7" s="85">
        <v>130705</v>
      </c>
      <c r="C7" s="82" t="s">
        <v>58</v>
      </c>
      <c r="D7" s="81" t="s">
        <v>54</v>
      </c>
      <c r="E7" s="25">
        <v>37623041</v>
      </c>
      <c r="F7" s="25">
        <v>519987</v>
      </c>
      <c r="G7" s="83">
        <v>0</v>
      </c>
      <c r="H7" s="169">
        <v>14</v>
      </c>
      <c r="I7" s="169">
        <v>0</v>
      </c>
      <c r="J7" s="169">
        <v>0.02</v>
      </c>
      <c r="K7" s="170">
        <v>0</v>
      </c>
    </row>
    <row r="8" spans="1:11" ht="42.75" x14ac:dyDescent="0.2">
      <c r="A8" s="121">
        <f>A7+1</f>
        <v>2</v>
      </c>
      <c r="B8" s="10">
        <v>189823</v>
      </c>
      <c r="C8" s="82" t="s">
        <v>63</v>
      </c>
      <c r="D8" s="81" t="s">
        <v>55</v>
      </c>
      <c r="E8" s="25">
        <v>76315100</v>
      </c>
      <c r="F8" s="25">
        <v>76315100</v>
      </c>
      <c r="G8" s="83">
        <v>0</v>
      </c>
      <c r="H8" s="169">
        <v>123</v>
      </c>
      <c r="I8" s="169">
        <v>50</v>
      </c>
      <c r="J8" s="169">
        <v>59.62</v>
      </c>
      <c r="K8" s="170">
        <v>0</v>
      </c>
    </row>
    <row r="9" spans="1:11" ht="42.75" x14ac:dyDescent="0.2">
      <c r="A9" s="121">
        <f t="shared" ref="A9:A17" si="0">A8+1</f>
        <v>3</v>
      </c>
      <c r="B9" s="10">
        <v>189831</v>
      </c>
      <c r="C9" s="82" t="s">
        <v>15</v>
      </c>
      <c r="D9" s="81" t="s">
        <v>55</v>
      </c>
      <c r="E9" s="21">
        <v>10750000</v>
      </c>
      <c r="F9" s="21">
        <v>10750000</v>
      </c>
      <c r="G9" s="83">
        <v>0</v>
      </c>
      <c r="H9" s="169">
        <v>126</v>
      </c>
      <c r="I9" s="169">
        <v>100</v>
      </c>
      <c r="J9" s="169">
        <v>38.39</v>
      </c>
      <c r="K9" s="170">
        <v>0</v>
      </c>
    </row>
    <row r="10" spans="1:11" ht="42.75" x14ac:dyDescent="0.2">
      <c r="A10" s="121">
        <f t="shared" si="0"/>
        <v>4</v>
      </c>
      <c r="B10" s="10">
        <v>190098</v>
      </c>
      <c r="C10" s="82" t="s">
        <v>252</v>
      </c>
      <c r="D10" s="81" t="s">
        <v>55</v>
      </c>
      <c r="E10" s="21">
        <v>0</v>
      </c>
      <c r="F10" s="21">
        <v>20076416</v>
      </c>
      <c r="G10" s="83">
        <v>9695059.3599999994</v>
      </c>
      <c r="H10" s="169">
        <v>817.52</v>
      </c>
      <c r="I10" s="169">
        <v>8</v>
      </c>
      <c r="J10" s="169">
        <v>21.7</v>
      </c>
      <c r="K10" s="170">
        <v>12.55</v>
      </c>
    </row>
    <row r="11" spans="1:11" ht="28.5" x14ac:dyDescent="0.2">
      <c r="A11" s="121">
        <f t="shared" si="0"/>
        <v>5</v>
      </c>
      <c r="B11" s="10">
        <v>190120</v>
      </c>
      <c r="C11" s="82" t="s">
        <v>253</v>
      </c>
      <c r="D11" s="81" t="s">
        <v>55</v>
      </c>
      <c r="E11" s="21">
        <v>0</v>
      </c>
      <c r="F11" s="21">
        <v>1234317</v>
      </c>
      <c r="G11" s="83">
        <v>1234316.42</v>
      </c>
      <c r="H11" s="169">
        <v>28</v>
      </c>
      <c r="I11" s="169">
        <v>20</v>
      </c>
      <c r="J11" s="169">
        <v>0.17</v>
      </c>
      <c r="K11" s="170">
        <v>0</v>
      </c>
    </row>
    <row r="12" spans="1:11" ht="42.75" x14ac:dyDescent="0.2">
      <c r="A12" s="121">
        <f t="shared" si="0"/>
        <v>6</v>
      </c>
      <c r="B12" s="85">
        <v>209134</v>
      </c>
      <c r="C12" s="82" t="s">
        <v>64</v>
      </c>
      <c r="D12" s="81" t="s">
        <v>55</v>
      </c>
      <c r="E12" s="25">
        <v>29025000</v>
      </c>
      <c r="F12" s="25">
        <v>29025000</v>
      </c>
      <c r="G12" s="83">
        <v>0</v>
      </c>
      <c r="H12" s="169">
        <v>150</v>
      </c>
      <c r="I12" s="169">
        <v>40</v>
      </c>
      <c r="J12" s="169">
        <v>170.4</v>
      </c>
      <c r="K12" s="170">
        <v>0</v>
      </c>
    </row>
    <row r="13" spans="1:11" ht="28.5" x14ac:dyDescent="0.2">
      <c r="A13" s="121">
        <f t="shared" si="0"/>
        <v>7</v>
      </c>
      <c r="B13" s="10">
        <v>209196</v>
      </c>
      <c r="C13" s="82" t="s">
        <v>65</v>
      </c>
      <c r="D13" s="81" t="s">
        <v>55</v>
      </c>
      <c r="E13" s="25">
        <v>25000000</v>
      </c>
      <c r="F13" s="25">
        <v>4146592</v>
      </c>
      <c r="G13" s="83">
        <v>0</v>
      </c>
      <c r="H13" s="169">
        <v>1500</v>
      </c>
      <c r="I13" s="169">
        <v>300</v>
      </c>
      <c r="J13" s="169">
        <v>16.54</v>
      </c>
      <c r="K13" s="170">
        <v>0</v>
      </c>
    </row>
    <row r="14" spans="1:11" ht="28.5" x14ac:dyDescent="0.2">
      <c r="A14" s="121">
        <f t="shared" si="0"/>
        <v>8</v>
      </c>
      <c r="B14" s="11">
        <v>210328</v>
      </c>
      <c r="C14" s="82" t="s">
        <v>16</v>
      </c>
      <c r="D14" s="81" t="s">
        <v>55</v>
      </c>
      <c r="E14" s="25">
        <v>15000000</v>
      </c>
      <c r="F14" s="25">
        <v>2102113</v>
      </c>
      <c r="G14" s="83">
        <v>0</v>
      </c>
      <c r="H14" s="169">
        <v>99.62</v>
      </c>
      <c r="I14" s="169">
        <v>0</v>
      </c>
      <c r="J14" s="169">
        <v>11.02</v>
      </c>
      <c r="K14" s="170">
        <v>0</v>
      </c>
    </row>
    <row r="15" spans="1:11" ht="57" x14ac:dyDescent="0.2">
      <c r="A15" s="121">
        <f t="shared" si="0"/>
        <v>9</v>
      </c>
      <c r="B15" s="11">
        <v>229662</v>
      </c>
      <c r="C15" s="82" t="s">
        <v>254</v>
      </c>
      <c r="D15" s="81" t="s">
        <v>54</v>
      </c>
      <c r="E15" s="25">
        <v>0</v>
      </c>
      <c r="F15" s="25">
        <v>28229278</v>
      </c>
      <c r="G15" s="83">
        <v>28229277.140000001</v>
      </c>
      <c r="H15" s="169">
        <v>28</v>
      </c>
      <c r="I15" s="169">
        <v>7.76</v>
      </c>
      <c r="J15" s="169">
        <v>3.17</v>
      </c>
      <c r="K15" s="170">
        <v>3.17</v>
      </c>
    </row>
    <row r="16" spans="1:11" ht="28.5" x14ac:dyDescent="0.2">
      <c r="A16" s="121">
        <f t="shared" si="0"/>
        <v>10</v>
      </c>
      <c r="B16" s="10">
        <v>24234</v>
      </c>
      <c r="C16" s="82" t="s">
        <v>66</v>
      </c>
      <c r="D16" s="81" t="s">
        <v>54</v>
      </c>
      <c r="E16" s="25">
        <v>234124776</v>
      </c>
      <c r="F16" s="25">
        <v>234124776</v>
      </c>
      <c r="G16" s="83">
        <v>387748.95</v>
      </c>
      <c r="H16" s="169">
        <v>27.45</v>
      </c>
      <c r="I16" s="169">
        <v>1</v>
      </c>
      <c r="J16" s="169">
        <v>9</v>
      </c>
      <c r="K16" s="170">
        <v>0</v>
      </c>
    </row>
    <row r="17" spans="1:11" ht="61.5" customHeight="1" x14ac:dyDescent="0.2">
      <c r="A17" s="121">
        <f t="shared" si="0"/>
        <v>11</v>
      </c>
      <c r="B17" s="10">
        <v>60132</v>
      </c>
      <c r="C17" s="82" t="s">
        <v>68</v>
      </c>
      <c r="D17" s="81" t="s">
        <v>54</v>
      </c>
      <c r="E17" s="25">
        <v>92216000</v>
      </c>
      <c r="F17" s="25">
        <v>92216000</v>
      </c>
      <c r="G17" s="83">
        <v>0</v>
      </c>
      <c r="H17" s="169">
        <v>3</v>
      </c>
      <c r="I17" s="169">
        <v>3</v>
      </c>
      <c r="J17" s="169">
        <v>3.01</v>
      </c>
      <c r="K17" s="170">
        <v>0</v>
      </c>
    </row>
    <row r="18" spans="1:11" ht="17.25" customHeight="1" x14ac:dyDescent="0.2">
      <c r="A18" s="119" t="s">
        <v>283</v>
      </c>
      <c r="B18" s="107"/>
      <c r="C18" s="114"/>
      <c r="D18" s="107"/>
      <c r="E18" s="107"/>
      <c r="F18" s="107"/>
      <c r="G18" s="107"/>
      <c r="H18" s="171"/>
      <c r="I18" s="171"/>
      <c r="J18" s="171"/>
      <c r="K18" s="172"/>
    </row>
    <row r="19" spans="1:11" ht="42.75" x14ac:dyDescent="0.2">
      <c r="A19" s="121">
        <v>12</v>
      </c>
      <c r="B19" s="10">
        <v>149860</v>
      </c>
      <c r="C19" s="82" t="s">
        <v>69</v>
      </c>
      <c r="D19" s="81" t="s">
        <v>54</v>
      </c>
      <c r="E19" s="25">
        <v>3300636</v>
      </c>
      <c r="F19" s="25">
        <v>3300636</v>
      </c>
      <c r="G19" s="83">
        <v>0</v>
      </c>
      <c r="H19" s="169">
        <v>15.2</v>
      </c>
      <c r="I19" s="169">
        <v>2</v>
      </c>
      <c r="J19" s="169">
        <v>1</v>
      </c>
      <c r="K19" s="170">
        <v>0</v>
      </c>
    </row>
    <row r="20" spans="1:11" ht="57" x14ac:dyDescent="0.2">
      <c r="A20" s="121">
        <f>A19+1</f>
        <v>13</v>
      </c>
      <c r="B20" s="85">
        <v>207590</v>
      </c>
      <c r="C20" s="82" t="s">
        <v>70</v>
      </c>
      <c r="D20" s="81" t="s">
        <v>54</v>
      </c>
      <c r="E20" s="25">
        <v>23281973</v>
      </c>
      <c r="F20" s="25">
        <v>2328239</v>
      </c>
      <c r="G20" s="83">
        <v>0</v>
      </c>
      <c r="H20" s="169">
        <v>35</v>
      </c>
      <c r="I20" s="169">
        <v>0</v>
      </c>
      <c r="J20" s="169">
        <v>0.69</v>
      </c>
      <c r="K20" s="170">
        <v>0</v>
      </c>
    </row>
    <row r="21" spans="1:11" ht="28.5" x14ac:dyDescent="0.2">
      <c r="A21" s="121">
        <f t="shared" ref="A21:A54" si="1">A20+1</f>
        <v>14</v>
      </c>
      <c r="B21" s="10">
        <v>207593</v>
      </c>
      <c r="C21" s="82" t="s">
        <v>10</v>
      </c>
      <c r="D21" s="81" t="s">
        <v>54</v>
      </c>
      <c r="E21" s="25">
        <v>527289</v>
      </c>
      <c r="F21" s="25">
        <v>527289</v>
      </c>
      <c r="G21" s="83">
        <v>0</v>
      </c>
      <c r="H21" s="169">
        <v>13</v>
      </c>
      <c r="I21" s="169">
        <v>0.9</v>
      </c>
      <c r="J21" s="169">
        <v>0.16</v>
      </c>
      <c r="K21" s="170">
        <v>0</v>
      </c>
    </row>
    <row r="22" spans="1:11" ht="42.75" x14ac:dyDescent="0.2">
      <c r="A22" s="121">
        <f t="shared" si="1"/>
        <v>15</v>
      </c>
      <c r="B22" s="10">
        <v>208415</v>
      </c>
      <c r="C22" s="82" t="s">
        <v>71</v>
      </c>
      <c r="D22" s="81" t="s">
        <v>54</v>
      </c>
      <c r="E22" s="25">
        <v>48600000</v>
      </c>
      <c r="F22" s="25">
        <v>40820328</v>
      </c>
      <c r="G22" s="83">
        <v>3177939.73</v>
      </c>
      <c r="H22" s="169">
        <v>19</v>
      </c>
      <c r="I22" s="169">
        <v>0</v>
      </c>
      <c r="J22" s="169">
        <v>15.19</v>
      </c>
      <c r="K22" s="170">
        <v>2.0499999999999998</v>
      </c>
    </row>
    <row r="23" spans="1:11" ht="28.5" x14ac:dyDescent="0.2">
      <c r="A23" s="121">
        <f t="shared" si="1"/>
        <v>16</v>
      </c>
      <c r="B23" s="10">
        <v>208647</v>
      </c>
      <c r="C23" s="82" t="s">
        <v>12</v>
      </c>
      <c r="D23" s="81" t="s">
        <v>54</v>
      </c>
      <c r="E23" s="25">
        <v>322223</v>
      </c>
      <c r="F23" s="25">
        <v>322223</v>
      </c>
      <c r="G23" s="83">
        <v>0</v>
      </c>
      <c r="H23" s="169">
        <v>19</v>
      </c>
      <c r="I23" s="169">
        <v>1</v>
      </c>
      <c r="J23" s="169">
        <v>0.1</v>
      </c>
      <c r="K23" s="170">
        <v>0</v>
      </c>
    </row>
    <row r="24" spans="1:11" ht="28.5" x14ac:dyDescent="0.2">
      <c r="A24" s="121">
        <f t="shared" si="1"/>
        <v>17</v>
      </c>
      <c r="B24" s="10">
        <v>208924</v>
      </c>
      <c r="C24" s="82" t="s">
        <v>11</v>
      </c>
      <c r="D24" s="81" t="s">
        <v>54</v>
      </c>
      <c r="E24" s="25">
        <v>488888</v>
      </c>
      <c r="F24" s="25">
        <v>488888</v>
      </c>
      <c r="G24" s="83">
        <v>0</v>
      </c>
      <c r="H24" s="169">
        <v>22</v>
      </c>
      <c r="I24" s="169">
        <v>2</v>
      </c>
      <c r="J24" s="169">
        <v>0.15</v>
      </c>
      <c r="K24" s="170">
        <v>0</v>
      </c>
    </row>
    <row r="25" spans="1:11" ht="42.75" x14ac:dyDescent="0.2">
      <c r="A25" s="121">
        <f t="shared" si="1"/>
        <v>18</v>
      </c>
      <c r="B25" s="81">
        <v>209020</v>
      </c>
      <c r="C25" s="82" t="s">
        <v>72</v>
      </c>
      <c r="D25" s="81" t="s">
        <v>54</v>
      </c>
      <c r="E25" s="25">
        <v>1013563</v>
      </c>
      <c r="F25" s="25">
        <v>5811741</v>
      </c>
      <c r="G25" s="83">
        <v>4798178</v>
      </c>
      <c r="H25" s="169">
        <v>24.91</v>
      </c>
      <c r="I25" s="169">
        <v>0</v>
      </c>
      <c r="J25" s="169">
        <v>1.95</v>
      </c>
      <c r="K25" s="170">
        <v>0</v>
      </c>
    </row>
    <row r="26" spans="1:11" ht="28.5" x14ac:dyDescent="0.2">
      <c r="A26" s="121">
        <f t="shared" si="1"/>
        <v>19</v>
      </c>
      <c r="B26" s="10">
        <v>209024</v>
      </c>
      <c r="C26" s="82" t="s">
        <v>73</v>
      </c>
      <c r="D26" s="81" t="s">
        <v>54</v>
      </c>
      <c r="E26" s="25">
        <v>26000000</v>
      </c>
      <c r="F26" s="25">
        <v>26155100</v>
      </c>
      <c r="G26" s="83">
        <v>155099.74</v>
      </c>
      <c r="H26" s="169">
        <v>17</v>
      </c>
      <c r="I26" s="169">
        <v>4</v>
      </c>
      <c r="J26" s="169">
        <v>9.1199999999999992</v>
      </c>
      <c r="K26" s="170">
        <v>0</v>
      </c>
    </row>
    <row r="27" spans="1:11" ht="42.75" x14ac:dyDescent="0.2">
      <c r="A27" s="121">
        <f t="shared" si="1"/>
        <v>20</v>
      </c>
      <c r="B27" s="85">
        <v>209047</v>
      </c>
      <c r="C27" s="82" t="s">
        <v>74</v>
      </c>
      <c r="D27" s="81" t="s">
        <v>54</v>
      </c>
      <c r="E27" s="26">
        <v>16813563</v>
      </c>
      <c r="F27" s="26">
        <v>16813563</v>
      </c>
      <c r="G27" s="83">
        <v>0</v>
      </c>
      <c r="H27" s="169">
        <v>14</v>
      </c>
      <c r="I27" s="169">
        <v>3</v>
      </c>
      <c r="J27" s="169">
        <v>5.97</v>
      </c>
      <c r="K27" s="170">
        <v>0</v>
      </c>
    </row>
    <row r="28" spans="1:11" ht="42.75" x14ac:dyDescent="0.2">
      <c r="A28" s="121">
        <f t="shared" si="1"/>
        <v>21</v>
      </c>
      <c r="B28" s="85">
        <v>209051</v>
      </c>
      <c r="C28" s="82" t="s">
        <v>75</v>
      </c>
      <c r="D28" s="81" t="s">
        <v>54</v>
      </c>
      <c r="E28" s="25">
        <v>54304761</v>
      </c>
      <c r="F28" s="25">
        <v>59694316</v>
      </c>
      <c r="G28" s="83">
        <v>4952713.6399999997</v>
      </c>
      <c r="H28" s="169">
        <v>36</v>
      </c>
      <c r="I28" s="169">
        <v>0</v>
      </c>
      <c r="J28" s="169">
        <v>12.07</v>
      </c>
      <c r="K28" s="170">
        <v>0</v>
      </c>
    </row>
    <row r="29" spans="1:11" ht="42.75" x14ac:dyDescent="0.2">
      <c r="A29" s="121">
        <f t="shared" si="1"/>
        <v>22</v>
      </c>
      <c r="B29" s="85">
        <v>209446</v>
      </c>
      <c r="C29" s="82" t="s">
        <v>76</v>
      </c>
      <c r="D29" s="81" t="s">
        <v>54</v>
      </c>
      <c r="E29" s="25">
        <v>37200000</v>
      </c>
      <c r="F29" s="25">
        <v>37200000</v>
      </c>
      <c r="G29" s="83">
        <v>0</v>
      </c>
      <c r="H29" s="169">
        <v>4.4000000000000004</v>
      </c>
      <c r="I29" s="169">
        <v>1</v>
      </c>
      <c r="J29" s="169">
        <v>3.25</v>
      </c>
      <c r="K29" s="170">
        <v>0</v>
      </c>
    </row>
    <row r="30" spans="1:11" ht="42.75" x14ac:dyDescent="0.2">
      <c r="A30" s="121">
        <f t="shared" si="1"/>
        <v>23</v>
      </c>
      <c r="B30" s="81">
        <v>209677</v>
      </c>
      <c r="C30" s="82" t="s">
        <v>77</v>
      </c>
      <c r="D30" s="81" t="s">
        <v>54</v>
      </c>
      <c r="E30" s="25">
        <v>23191912</v>
      </c>
      <c r="F30" s="25">
        <v>30000000</v>
      </c>
      <c r="G30" s="83">
        <v>26442410.809999999</v>
      </c>
      <c r="H30" s="169">
        <v>19.899999999999999</v>
      </c>
      <c r="I30" s="169">
        <v>12</v>
      </c>
      <c r="J30" s="169">
        <v>9.3000000000000007</v>
      </c>
      <c r="K30" s="170">
        <v>8.1300000000000008</v>
      </c>
    </row>
    <row r="31" spans="1:11" ht="57" x14ac:dyDescent="0.2">
      <c r="A31" s="121">
        <f t="shared" si="1"/>
        <v>24</v>
      </c>
      <c r="B31" s="10">
        <v>209678</v>
      </c>
      <c r="C31" s="82" t="s">
        <v>78</v>
      </c>
      <c r="D31" s="81" t="s">
        <v>54</v>
      </c>
      <c r="E31" s="25">
        <v>41347830</v>
      </c>
      <c r="F31" s="25">
        <v>4134783</v>
      </c>
      <c r="G31" s="83">
        <v>0</v>
      </c>
      <c r="H31" s="169">
        <v>27</v>
      </c>
      <c r="I31" s="169">
        <v>0</v>
      </c>
      <c r="J31" s="169">
        <v>1.4</v>
      </c>
      <c r="K31" s="170">
        <v>0</v>
      </c>
    </row>
    <row r="32" spans="1:11" ht="57" x14ac:dyDescent="0.2">
      <c r="A32" s="121">
        <f t="shared" si="1"/>
        <v>25</v>
      </c>
      <c r="B32" s="11">
        <v>209682</v>
      </c>
      <c r="C32" s="82" t="s">
        <v>79</v>
      </c>
      <c r="D32" s="81" t="s">
        <v>54</v>
      </c>
      <c r="E32" s="25">
        <v>50319389</v>
      </c>
      <c r="F32" s="25">
        <v>50319389</v>
      </c>
      <c r="G32" s="83">
        <v>0</v>
      </c>
      <c r="H32" s="169">
        <v>35</v>
      </c>
      <c r="I32" s="169">
        <v>0</v>
      </c>
      <c r="J32" s="169">
        <v>15.48</v>
      </c>
      <c r="K32" s="170">
        <v>0</v>
      </c>
    </row>
    <row r="33" spans="1:11" ht="57" x14ac:dyDescent="0.2">
      <c r="A33" s="121">
        <f t="shared" si="1"/>
        <v>26</v>
      </c>
      <c r="B33" s="11">
        <v>209708</v>
      </c>
      <c r="C33" s="82" t="s">
        <v>80</v>
      </c>
      <c r="D33" s="81" t="s">
        <v>54</v>
      </c>
      <c r="E33" s="25">
        <v>11598537</v>
      </c>
      <c r="F33" s="25">
        <v>1294038</v>
      </c>
      <c r="G33" s="83">
        <v>0</v>
      </c>
      <c r="H33" s="169">
        <v>32</v>
      </c>
      <c r="I33" s="169">
        <v>0</v>
      </c>
      <c r="J33" s="169">
        <v>0.39</v>
      </c>
      <c r="K33" s="170">
        <v>0</v>
      </c>
    </row>
    <row r="34" spans="1:11" ht="42.75" x14ac:dyDescent="0.2">
      <c r="A34" s="121">
        <f t="shared" si="1"/>
        <v>27</v>
      </c>
      <c r="B34" s="11">
        <v>209837</v>
      </c>
      <c r="C34" s="82" t="s">
        <v>81</v>
      </c>
      <c r="D34" s="81" t="s">
        <v>54</v>
      </c>
      <c r="E34" s="25">
        <v>500000</v>
      </c>
      <c r="F34" s="25">
        <v>500000</v>
      </c>
      <c r="G34" s="83">
        <v>0</v>
      </c>
      <c r="H34" s="169">
        <v>23</v>
      </c>
      <c r="I34" s="169">
        <v>3</v>
      </c>
      <c r="J34" s="169">
        <v>0.15</v>
      </c>
      <c r="K34" s="170">
        <v>0</v>
      </c>
    </row>
    <row r="35" spans="1:11" ht="42.75" x14ac:dyDescent="0.2">
      <c r="A35" s="121">
        <f t="shared" si="1"/>
        <v>28</v>
      </c>
      <c r="B35" s="10">
        <v>210559</v>
      </c>
      <c r="C35" s="82" t="s">
        <v>82</v>
      </c>
      <c r="D35" s="81" t="s">
        <v>67</v>
      </c>
      <c r="E35" s="25">
        <v>500000</v>
      </c>
      <c r="F35" s="25">
        <v>581648</v>
      </c>
      <c r="G35" s="83">
        <v>81648</v>
      </c>
      <c r="H35" s="169">
        <v>4.5</v>
      </c>
      <c r="I35" s="169">
        <v>0.05</v>
      </c>
      <c r="J35" s="169">
        <v>0.05</v>
      </c>
      <c r="K35" s="170">
        <v>0</v>
      </c>
    </row>
    <row r="36" spans="1:11" ht="57" x14ac:dyDescent="0.2">
      <c r="A36" s="121">
        <f t="shared" si="1"/>
        <v>29</v>
      </c>
      <c r="B36" s="10">
        <v>210685</v>
      </c>
      <c r="C36" s="82" t="s">
        <v>83</v>
      </c>
      <c r="D36" s="81" t="s">
        <v>54</v>
      </c>
      <c r="E36" s="25">
        <v>11000000</v>
      </c>
      <c r="F36" s="25">
        <v>11000000</v>
      </c>
      <c r="G36" s="83">
        <v>0</v>
      </c>
      <c r="H36" s="169">
        <v>34</v>
      </c>
      <c r="I36" s="169">
        <v>0</v>
      </c>
      <c r="J36" s="169">
        <v>3.38</v>
      </c>
      <c r="K36" s="170">
        <v>0</v>
      </c>
    </row>
    <row r="37" spans="1:11" ht="42.75" x14ac:dyDescent="0.2">
      <c r="A37" s="121">
        <f t="shared" si="1"/>
        <v>30</v>
      </c>
      <c r="B37" s="85">
        <v>210687</v>
      </c>
      <c r="C37" s="82" t="s">
        <v>20</v>
      </c>
      <c r="D37" s="81" t="s">
        <v>54</v>
      </c>
      <c r="E37" s="25">
        <v>21142858</v>
      </c>
      <c r="F37" s="25">
        <v>21142858</v>
      </c>
      <c r="G37" s="83">
        <v>0</v>
      </c>
      <c r="H37" s="169">
        <v>20</v>
      </c>
      <c r="I37" s="169">
        <v>0</v>
      </c>
      <c r="J37" s="169">
        <v>6.13</v>
      </c>
      <c r="K37" s="170">
        <v>0</v>
      </c>
    </row>
    <row r="38" spans="1:11" ht="42.75" x14ac:dyDescent="0.2">
      <c r="A38" s="121">
        <f t="shared" si="1"/>
        <v>31</v>
      </c>
      <c r="B38" s="10">
        <v>210688</v>
      </c>
      <c r="C38" s="82" t="s">
        <v>84</v>
      </c>
      <c r="D38" s="81" t="s">
        <v>54</v>
      </c>
      <c r="E38" s="25">
        <v>97000000</v>
      </c>
      <c r="F38" s="25">
        <v>97000000</v>
      </c>
      <c r="G38" s="83">
        <v>0</v>
      </c>
      <c r="H38" s="169">
        <v>39</v>
      </c>
      <c r="I38" s="169">
        <v>1</v>
      </c>
      <c r="J38" s="169">
        <v>28.12</v>
      </c>
      <c r="K38" s="170">
        <v>0</v>
      </c>
    </row>
    <row r="39" spans="1:11" ht="42.75" x14ac:dyDescent="0.2">
      <c r="A39" s="121">
        <f t="shared" si="1"/>
        <v>32</v>
      </c>
      <c r="B39" s="85">
        <v>227167</v>
      </c>
      <c r="C39" s="82" t="s">
        <v>85</v>
      </c>
      <c r="D39" s="81" t="s">
        <v>54</v>
      </c>
      <c r="E39" s="21">
        <v>9000000</v>
      </c>
      <c r="F39" s="21">
        <v>9000000</v>
      </c>
      <c r="G39" s="83">
        <v>0</v>
      </c>
      <c r="H39" s="169">
        <v>11</v>
      </c>
      <c r="I39" s="169">
        <v>2</v>
      </c>
      <c r="J39" s="169">
        <v>2.81</v>
      </c>
      <c r="K39" s="170">
        <v>0</v>
      </c>
    </row>
    <row r="40" spans="1:11" ht="57" x14ac:dyDescent="0.2">
      <c r="A40" s="121">
        <f t="shared" si="1"/>
        <v>33</v>
      </c>
      <c r="B40" s="11">
        <v>227168</v>
      </c>
      <c r="C40" s="82" t="s">
        <v>86</v>
      </c>
      <c r="D40" s="81" t="s">
        <v>54</v>
      </c>
      <c r="E40" s="25">
        <v>9000000</v>
      </c>
      <c r="F40" s="25">
        <v>9000000</v>
      </c>
      <c r="G40" s="83">
        <v>0</v>
      </c>
      <c r="H40" s="169">
        <v>16.5</v>
      </c>
      <c r="I40" s="169">
        <v>3</v>
      </c>
      <c r="J40" s="169">
        <v>3.16</v>
      </c>
      <c r="K40" s="170">
        <v>0</v>
      </c>
    </row>
    <row r="41" spans="1:11" ht="28.5" x14ac:dyDescent="0.2">
      <c r="A41" s="121">
        <f t="shared" si="1"/>
        <v>34</v>
      </c>
      <c r="B41" s="85">
        <v>227171</v>
      </c>
      <c r="C41" s="82" t="s">
        <v>87</v>
      </c>
      <c r="D41" s="81" t="s">
        <v>54</v>
      </c>
      <c r="E41" s="25">
        <v>9000000</v>
      </c>
      <c r="F41" s="25">
        <v>9000000</v>
      </c>
      <c r="G41" s="83">
        <v>0</v>
      </c>
      <c r="H41" s="169">
        <v>4</v>
      </c>
      <c r="I41" s="169">
        <v>3</v>
      </c>
      <c r="J41" s="169">
        <v>2.71</v>
      </c>
      <c r="K41" s="170">
        <v>0</v>
      </c>
    </row>
    <row r="42" spans="1:11" ht="28.5" x14ac:dyDescent="0.2">
      <c r="A42" s="121">
        <f t="shared" si="1"/>
        <v>35</v>
      </c>
      <c r="B42" s="85">
        <v>227173</v>
      </c>
      <c r="C42" s="82" t="s">
        <v>88</v>
      </c>
      <c r="D42" s="81" t="s">
        <v>54</v>
      </c>
      <c r="E42" s="25">
        <v>9000000</v>
      </c>
      <c r="F42" s="25">
        <v>9000000</v>
      </c>
      <c r="G42" s="83">
        <v>0</v>
      </c>
      <c r="H42" s="169">
        <v>43</v>
      </c>
      <c r="I42" s="169">
        <v>2.5</v>
      </c>
      <c r="J42" s="169">
        <v>2.86</v>
      </c>
      <c r="K42" s="170">
        <v>0</v>
      </c>
    </row>
    <row r="43" spans="1:11" ht="57" x14ac:dyDescent="0.2">
      <c r="A43" s="121">
        <f t="shared" si="1"/>
        <v>36</v>
      </c>
      <c r="B43" s="85">
        <v>227758</v>
      </c>
      <c r="C43" s="82" t="s">
        <v>255</v>
      </c>
      <c r="D43" s="81" t="s">
        <v>54</v>
      </c>
      <c r="E43" s="25">
        <v>0</v>
      </c>
      <c r="F43" s="25">
        <v>16310985</v>
      </c>
      <c r="G43" s="83">
        <v>16310984.779999999</v>
      </c>
      <c r="H43" s="169">
        <v>27</v>
      </c>
      <c r="I43" s="169">
        <v>0.14000000000000001</v>
      </c>
      <c r="J43" s="169">
        <v>6.14</v>
      </c>
      <c r="K43" s="170">
        <v>0</v>
      </c>
    </row>
    <row r="44" spans="1:11" ht="57" x14ac:dyDescent="0.2">
      <c r="A44" s="121">
        <f t="shared" si="1"/>
        <v>37</v>
      </c>
      <c r="B44" s="85">
        <v>228195</v>
      </c>
      <c r="C44" s="82" t="s">
        <v>256</v>
      </c>
      <c r="D44" s="81" t="s">
        <v>54</v>
      </c>
      <c r="E44" s="25">
        <v>0</v>
      </c>
      <c r="F44" s="25">
        <v>5482728</v>
      </c>
      <c r="G44" s="83">
        <v>5482727.1500000004</v>
      </c>
      <c r="H44" s="169">
        <v>11</v>
      </c>
      <c r="I44" s="169">
        <v>2.7</v>
      </c>
      <c r="J44" s="169">
        <v>1.99</v>
      </c>
      <c r="K44" s="170">
        <v>0</v>
      </c>
    </row>
    <row r="45" spans="1:11" ht="71.25" x14ac:dyDescent="0.2">
      <c r="A45" s="121">
        <f t="shared" si="1"/>
        <v>38</v>
      </c>
      <c r="B45" s="85">
        <v>228197</v>
      </c>
      <c r="C45" s="82" t="s">
        <v>257</v>
      </c>
      <c r="D45" s="81" t="s">
        <v>54</v>
      </c>
      <c r="E45" s="25">
        <v>0</v>
      </c>
      <c r="F45" s="25">
        <v>432547</v>
      </c>
      <c r="G45" s="83">
        <v>432546.74</v>
      </c>
      <c r="H45" s="169">
        <v>5.3</v>
      </c>
      <c r="I45" s="169">
        <v>2.0299999999999998</v>
      </c>
      <c r="J45" s="169">
        <v>0.06</v>
      </c>
      <c r="K45" s="170">
        <v>0</v>
      </c>
    </row>
    <row r="46" spans="1:11" ht="57" x14ac:dyDescent="0.2">
      <c r="A46" s="121">
        <f t="shared" si="1"/>
        <v>39</v>
      </c>
      <c r="B46" s="85">
        <v>228198</v>
      </c>
      <c r="C46" s="82" t="s">
        <v>258</v>
      </c>
      <c r="D46" s="81" t="s">
        <v>54</v>
      </c>
      <c r="E46" s="25">
        <v>0</v>
      </c>
      <c r="F46" s="25">
        <v>18381179</v>
      </c>
      <c r="G46" s="83">
        <v>18381179</v>
      </c>
      <c r="H46" s="169">
        <v>29</v>
      </c>
      <c r="I46" s="169">
        <v>0.14000000000000001</v>
      </c>
      <c r="J46" s="169">
        <v>6.45</v>
      </c>
      <c r="K46" s="170">
        <v>6.45</v>
      </c>
    </row>
    <row r="47" spans="1:11" ht="57" x14ac:dyDescent="0.2">
      <c r="A47" s="121">
        <f t="shared" si="1"/>
        <v>40</v>
      </c>
      <c r="B47" s="85">
        <v>228252</v>
      </c>
      <c r="C47" s="82" t="s">
        <v>259</v>
      </c>
      <c r="D47" s="81" t="s">
        <v>54</v>
      </c>
      <c r="E47" s="25">
        <v>0</v>
      </c>
      <c r="F47" s="25">
        <v>2515703</v>
      </c>
      <c r="G47" s="83">
        <v>2515702.5099999998</v>
      </c>
      <c r="H47" s="169">
        <v>20</v>
      </c>
      <c r="I47" s="169">
        <v>4.05</v>
      </c>
      <c r="J47" s="169">
        <v>0.77</v>
      </c>
      <c r="K47" s="170">
        <v>0</v>
      </c>
    </row>
    <row r="48" spans="1:11" ht="57" x14ac:dyDescent="0.2">
      <c r="A48" s="121">
        <f t="shared" si="1"/>
        <v>41</v>
      </c>
      <c r="B48" s="85">
        <v>229052</v>
      </c>
      <c r="C48" s="82" t="s">
        <v>260</v>
      </c>
      <c r="D48" s="81" t="s">
        <v>54</v>
      </c>
      <c r="E48" s="25">
        <v>0</v>
      </c>
      <c r="F48" s="25">
        <v>11676346</v>
      </c>
      <c r="G48" s="83">
        <v>11676346</v>
      </c>
      <c r="H48" s="169">
        <v>13.5</v>
      </c>
      <c r="I48" s="169">
        <v>1.35</v>
      </c>
      <c r="J48" s="169">
        <v>1.83</v>
      </c>
      <c r="K48" s="170">
        <v>0</v>
      </c>
    </row>
    <row r="49" spans="1:11" ht="42.75" x14ac:dyDescent="0.2">
      <c r="A49" s="121">
        <f t="shared" si="1"/>
        <v>42</v>
      </c>
      <c r="B49" s="85">
        <v>245049</v>
      </c>
      <c r="C49" s="82" t="s">
        <v>261</v>
      </c>
      <c r="D49" s="81" t="s">
        <v>54</v>
      </c>
      <c r="E49" s="25">
        <v>0</v>
      </c>
      <c r="F49" s="25">
        <v>14645211</v>
      </c>
      <c r="G49" s="83">
        <v>14645210.27</v>
      </c>
      <c r="H49" s="169">
        <v>13.65</v>
      </c>
      <c r="I49" s="169">
        <v>12.16</v>
      </c>
      <c r="J49" s="169">
        <v>2.7</v>
      </c>
      <c r="K49" s="170">
        <v>2.7</v>
      </c>
    </row>
    <row r="50" spans="1:11" ht="57" x14ac:dyDescent="0.2">
      <c r="A50" s="121">
        <f t="shared" si="1"/>
        <v>43</v>
      </c>
      <c r="B50" s="85">
        <v>245546</v>
      </c>
      <c r="C50" s="82" t="s">
        <v>262</v>
      </c>
      <c r="D50" s="81" t="s">
        <v>54</v>
      </c>
      <c r="E50" s="25">
        <v>0</v>
      </c>
      <c r="F50" s="25">
        <v>2906055</v>
      </c>
      <c r="G50" s="83">
        <v>2906054.48</v>
      </c>
      <c r="H50" s="169">
        <v>23</v>
      </c>
      <c r="I50" s="169">
        <v>1.22</v>
      </c>
      <c r="J50" s="169">
        <v>0.96</v>
      </c>
      <c r="K50" s="170">
        <v>0</v>
      </c>
    </row>
    <row r="51" spans="1:11" ht="71.25" x14ac:dyDescent="0.2">
      <c r="A51" s="121">
        <f t="shared" si="1"/>
        <v>44</v>
      </c>
      <c r="B51" s="85">
        <v>245550</v>
      </c>
      <c r="C51" s="82" t="s">
        <v>263</v>
      </c>
      <c r="D51" s="81" t="s">
        <v>54</v>
      </c>
      <c r="E51" s="25">
        <v>0</v>
      </c>
      <c r="F51" s="25">
        <v>11098454</v>
      </c>
      <c r="G51" s="83">
        <v>0</v>
      </c>
      <c r="H51" s="169">
        <v>19.149999999999999</v>
      </c>
      <c r="I51" s="169">
        <v>1.62</v>
      </c>
      <c r="J51" s="169"/>
      <c r="K51" s="170">
        <v>0</v>
      </c>
    </row>
    <row r="52" spans="1:11" ht="42.75" x14ac:dyDescent="0.2">
      <c r="A52" s="121">
        <f t="shared" si="1"/>
        <v>45</v>
      </c>
      <c r="B52" s="85">
        <v>245554</v>
      </c>
      <c r="C52" s="82" t="s">
        <v>264</v>
      </c>
      <c r="D52" s="81" t="s">
        <v>54</v>
      </c>
      <c r="E52" s="25">
        <v>0</v>
      </c>
      <c r="F52" s="25">
        <v>500000</v>
      </c>
      <c r="G52" s="83">
        <v>428157.14</v>
      </c>
      <c r="H52" s="169">
        <v>18.03</v>
      </c>
      <c r="I52" s="169">
        <v>2.2999999999999998</v>
      </c>
      <c r="J52" s="169">
        <v>0.13</v>
      </c>
      <c r="K52" s="170">
        <v>0.08</v>
      </c>
    </row>
    <row r="53" spans="1:11" ht="57" x14ac:dyDescent="0.2">
      <c r="A53" s="121">
        <f t="shared" si="1"/>
        <v>46</v>
      </c>
      <c r="B53" s="85">
        <v>245555</v>
      </c>
      <c r="C53" s="82" t="s">
        <v>265</v>
      </c>
      <c r="D53" s="81" t="s">
        <v>54</v>
      </c>
      <c r="E53" s="25">
        <v>0</v>
      </c>
      <c r="F53" s="25">
        <v>5992500</v>
      </c>
      <c r="G53" s="83">
        <v>0</v>
      </c>
      <c r="H53" s="169">
        <v>10.6</v>
      </c>
      <c r="I53" s="169">
        <v>1.35</v>
      </c>
      <c r="J53" s="169"/>
      <c r="K53" s="170">
        <v>0</v>
      </c>
    </row>
    <row r="54" spans="1:11" ht="99.75" x14ac:dyDescent="0.2">
      <c r="A54" s="121">
        <f t="shared" si="1"/>
        <v>47</v>
      </c>
      <c r="B54" s="85">
        <v>257654</v>
      </c>
      <c r="C54" s="82" t="s">
        <v>266</v>
      </c>
      <c r="D54" s="81" t="s">
        <v>54</v>
      </c>
      <c r="E54" s="25">
        <v>0</v>
      </c>
      <c r="F54" s="25">
        <v>18325879</v>
      </c>
      <c r="G54" s="83">
        <v>16014606.17</v>
      </c>
      <c r="H54" s="169">
        <v>12.31</v>
      </c>
      <c r="I54" s="169">
        <v>3.38</v>
      </c>
      <c r="J54" s="169">
        <v>2.69</v>
      </c>
      <c r="K54" s="170">
        <v>2.65</v>
      </c>
    </row>
    <row r="55" spans="1:11" ht="15" customHeight="1" x14ac:dyDescent="0.2">
      <c r="A55" s="119" t="s">
        <v>89</v>
      </c>
      <c r="B55" s="107"/>
      <c r="C55" s="114"/>
      <c r="D55" s="107"/>
      <c r="E55" s="107"/>
      <c r="F55" s="107"/>
      <c r="G55" s="107"/>
      <c r="H55" s="171"/>
      <c r="I55" s="171"/>
      <c r="J55" s="171"/>
      <c r="K55" s="172"/>
    </row>
    <row r="56" spans="1:11" ht="42.75" x14ac:dyDescent="0.2">
      <c r="A56" s="121">
        <v>48</v>
      </c>
      <c r="B56" s="85">
        <v>116535</v>
      </c>
      <c r="C56" s="82" t="s">
        <v>90</v>
      </c>
      <c r="D56" s="81" t="s">
        <v>56</v>
      </c>
      <c r="E56" s="25">
        <v>70000000</v>
      </c>
      <c r="F56" s="25">
        <v>86630679</v>
      </c>
      <c r="G56" s="83">
        <v>19854861.460000001</v>
      </c>
      <c r="H56" s="169">
        <v>25</v>
      </c>
      <c r="I56" s="169">
        <v>5</v>
      </c>
      <c r="J56" s="169">
        <v>10.119999999999999</v>
      </c>
      <c r="K56" s="170">
        <v>2.34</v>
      </c>
    </row>
    <row r="57" spans="1:11" ht="42.75" x14ac:dyDescent="0.2">
      <c r="A57" s="121">
        <f>A56+1</f>
        <v>49</v>
      </c>
      <c r="B57" s="85">
        <v>15149</v>
      </c>
      <c r="C57" s="82" t="s">
        <v>91</v>
      </c>
      <c r="D57" s="81" t="s">
        <v>54</v>
      </c>
      <c r="E57" s="25">
        <v>133231886</v>
      </c>
      <c r="F57" s="25">
        <v>133231886</v>
      </c>
      <c r="G57" s="83">
        <v>0</v>
      </c>
      <c r="H57" s="169">
        <v>15</v>
      </c>
      <c r="I57" s="169">
        <v>1</v>
      </c>
      <c r="J57" s="169">
        <v>1.5</v>
      </c>
      <c r="K57" s="170">
        <v>0</v>
      </c>
    </row>
    <row r="58" spans="1:11" ht="28.5" x14ac:dyDescent="0.2">
      <c r="A58" s="121">
        <f t="shared" ref="A58:A66" si="2">A57+1</f>
        <v>50</v>
      </c>
      <c r="B58" s="85">
        <v>190113</v>
      </c>
      <c r="C58" s="82" t="s">
        <v>92</v>
      </c>
      <c r="D58" s="81" t="s">
        <v>54</v>
      </c>
      <c r="E58" s="25">
        <v>29520000</v>
      </c>
      <c r="F58" s="25">
        <v>12429046</v>
      </c>
      <c r="G58" s="83">
        <v>0</v>
      </c>
      <c r="H58" s="169">
        <v>6</v>
      </c>
      <c r="I58" s="169">
        <v>1.4</v>
      </c>
      <c r="J58" s="169">
        <v>6.02</v>
      </c>
      <c r="K58" s="170">
        <v>0</v>
      </c>
    </row>
    <row r="59" spans="1:11" ht="57" x14ac:dyDescent="0.2">
      <c r="A59" s="121">
        <f t="shared" si="2"/>
        <v>51</v>
      </c>
      <c r="B59" s="85">
        <v>190125</v>
      </c>
      <c r="C59" s="82" t="s">
        <v>22</v>
      </c>
      <c r="D59" s="81" t="s">
        <v>54</v>
      </c>
      <c r="E59" s="25">
        <v>5500000</v>
      </c>
      <c r="F59" s="25">
        <v>5500000</v>
      </c>
      <c r="G59" s="83">
        <v>0</v>
      </c>
      <c r="H59" s="169">
        <v>12</v>
      </c>
      <c r="I59" s="169">
        <v>6</v>
      </c>
      <c r="J59" s="169">
        <v>1.1499999999999999</v>
      </c>
      <c r="K59" s="170">
        <v>0</v>
      </c>
    </row>
    <row r="60" spans="1:11" ht="36" customHeight="1" x14ac:dyDescent="0.2">
      <c r="A60" s="121">
        <f t="shared" si="2"/>
        <v>52</v>
      </c>
      <c r="B60" s="10">
        <v>190127</v>
      </c>
      <c r="C60" s="82" t="s">
        <v>8</v>
      </c>
      <c r="D60" s="81" t="s">
        <v>54</v>
      </c>
      <c r="E60" s="25">
        <v>4592925</v>
      </c>
      <c r="F60" s="25">
        <v>4592925</v>
      </c>
      <c r="G60" s="83">
        <v>0</v>
      </c>
      <c r="H60" s="169">
        <v>24</v>
      </c>
      <c r="I60" s="169">
        <v>0</v>
      </c>
      <c r="J60" s="169">
        <v>0.01</v>
      </c>
      <c r="K60" s="170">
        <v>0</v>
      </c>
    </row>
    <row r="61" spans="1:11" ht="28.5" x14ac:dyDescent="0.2">
      <c r="A61" s="121">
        <f t="shared" si="2"/>
        <v>53</v>
      </c>
      <c r="B61" s="10">
        <v>211604</v>
      </c>
      <c r="C61" s="82" t="s">
        <v>93</v>
      </c>
      <c r="D61" s="81" t="s">
        <v>54</v>
      </c>
      <c r="E61" s="25">
        <v>24000000</v>
      </c>
      <c r="F61" s="25">
        <v>27006777</v>
      </c>
      <c r="G61" s="83">
        <v>1731087.77</v>
      </c>
      <c r="H61" s="169">
        <v>12</v>
      </c>
      <c r="I61" s="169">
        <v>6</v>
      </c>
      <c r="J61" s="169">
        <v>3.84</v>
      </c>
      <c r="K61" s="170">
        <v>0</v>
      </c>
    </row>
    <row r="62" spans="1:11" ht="57" x14ac:dyDescent="0.2">
      <c r="A62" s="121">
        <f t="shared" si="2"/>
        <v>54</v>
      </c>
      <c r="B62" s="10">
        <v>228167</v>
      </c>
      <c r="C62" s="82" t="s">
        <v>267</v>
      </c>
      <c r="D62" s="81" t="s">
        <v>54</v>
      </c>
      <c r="E62" s="25">
        <v>0</v>
      </c>
      <c r="F62" s="25">
        <v>12614353</v>
      </c>
      <c r="G62" s="83">
        <v>11437233.99</v>
      </c>
      <c r="H62" s="169">
        <v>45.33</v>
      </c>
      <c r="I62" s="169">
        <v>20.27</v>
      </c>
      <c r="J62" s="169">
        <v>1.8</v>
      </c>
      <c r="K62" s="170">
        <v>0</v>
      </c>
    </row>
    <row r="63" spans="1:11" ht="57" x14ac:dyDescent="0.2">
      <c r="A63" s="121">
        <f t="shared" si="2"/>
        <v>55</v>
      </c>
      <c r="B63" s="10">
        <v>262253</v>
      </c>
      <c r="C63" s="82" t="s">
        <v>268</v>
      </c>
      <c r="D63" s="81" t="s">
        <v>54</v>
      </c>
      <c r="E63" s="25">
        <v>0</v>
      </c>
      <c r="F63" s="25">
        <v>20000000</v>
      </c>
      <c r="G63" s="83">
        <v>0</v>
      </c>
      <c r="H63" s="169">
        <v>7.7</v>
      </c>
      <c r="I63" s="169">
        <v>3.29</v>
      </c>
      <c r="J63" s="169">
        <v>3.29</v>
      </c>
      <c r="K63" s="170">
        <v>0</v>
      </c>
    </row>
    <row r="64" spans="1:11" ht="42.75" x14ac:dyDescent="0.2">
      <c r="A64" s="121">
        <f t="shared" si="2"/>
        <v>56</v>
      </c>
      <c r="B64" s="85">
        <v>34968</v>
      </c>
      <c r="C64" s="82" t="s">
        <v>94</v>
      </c>
      <c r="D64" s="81" t="s">
        <v>54</v>
      </c>
      <c r="E64" s="25">
        <v>147845465</v>
      </c>
      <c r="F64" s="25">
        <v>147845465</v>
      </c>
      <c r="G64" s="83">
        <v>20409876.219999999</v>
      </c>
      <c r="H64" s="169">
        <v>10</v>
      </c>
      <c r="I64" s="169">
        <v>4</v>
      </c>
      <c r="J64" s="169">
        <v>4.67</v>
      </c>
      <c r="K64" s="170">
        <v>0</v>
      </c>
    </row>
    <row r="65" spans="1:11" ht="42.75" x14ac:dyDescent="0.2">
      <c r="A65" s="121">
        <f t="shared" si="2"/>
        <v>57</v>
      </c>
      <c r="B65" s="85">
        <v>34973</v>
      </c>
      <c r="C65" s="82" t="s">
        <v>6</v>
      </c>
      <c r="D65" s="81" t="s">
        <v>54</v>
      </c>
      <c r="E65" s="25">
        <v>20777500</v>
      </c>
      <c r="F65" s="25">
        <v>20777500</v>
      </c>
      <c r="G65" s="83">
        <v>0</v>
      </c>
      <c r="H65" s="169">
        <v>6</v>
      </c>
      <c r="I65" s="169">
        <v>5.47</v>
      </c>
      <c r="J65" s="169">
        <v>7.99</v>
      </c>
      <c r="K65" s="170">
        <v>0</v>
      </c>
    </row>
    <row r="66" spans="1:11" ht="57" x14ac:dyDescent="0.2">
      <c r="A66" s="121">
        <f t="shared" si="2"/>
        <v>58</v>
      </c>
      <c r="B66" s="85">
        <v>66159</v>
      </c>
      <c r="C66" s="82" t="s">
        <v>7</v>
      </c>
      <c r="D66" s="81" t="s">
        <v>54</v>
      </c>
      <c r="E66" s="25">
        <v>334656337</v>
      </c>
      <c r="F66" s="25">
        <v>334656337</v>
      </c>
      <c r="G66" s="83">
        <v>0</v>
      </c>
      <c r="H66" s="169">
        <v>56.75</v>
      </c>
      <c r="I66" s="169">
        <v>10</v>
      </c>
      <c r="J66" s="169">
        <v>15.67</v>
      </c>
      <c r="K66" s="170">
        <v>0</v>
      </c>
    </row>
    <row r="67" spans="1:11" ht="15" customHeight="1" x14ac:dyDescent="0.2">
      <c r="A67" s="119" t="s">
        <v>95</v>
      </c>
      <c r="B67" s="107"/>
      <c r="C67" s="114"/>
      <c r="D67" s="107"/>
      <c r="E67" s="107"/>
      <c r="F67" s="107"/>
      <c r="G67" s="107"/>
      <c r="H67" s="171"/>
      <c r="I67" s="171"/>
      <c r="J67" s="171"/>
      <c r="K67" s="172"/>
    </row>
    <row r="68" spans="1:11" ht="37.5" customHeight="1" x14ac:dyDescent="0.2">
      <c r="A68" s="121">
        <v>59</v>
      </c>
      <c r="B68" s="85">
        <v>116527</v>
      </c>
      <c r="C68" s="82" t="s">
        <v>96</v>
      </c>
      <c r="D68" s="81" t="s">
        <v>54</v>
      </c>
      <c r="E68" s="25">
        <v>36475246</v>
      </c>
      <c r="F68" s="25">
        <v>36475246</v>
      </c>
      <c r="G68" s="83">
        <v>0</v>
      </c>
      <c r="H68" s="169">
        <v>37</v>
      </c>
      <c r="I68" s="169">
        <v>7</v>
      </c>
      <c r="J68" s="169">
        <v>4.5</v>
      </c>
      <c r="K68" s="170">
        <v>0</v>
      </c>
    </row>
    <row r="69" spans="1:11" ht="38.25" customHeight="1" x14ac:dyDescent="0.2">
      <c r="A69" s="121">
        <v>60</v>
      </c>
      <c r="B69" s="85">
        <v>132258</v>
      </c>
      <c r="C69" s="82" t="s">
        <v>14</v>
      </c>
      <c r="D69" s="81" t="s">
        <v>54</v>
      </c>
      <c r="E69" s="25">
        <v>45347603</v>
      </c>
      <c r="F69" s="25">
        <v>45347603</v>
      </c>
      <c r="G69" s="83">
        <v>0</v>
      </c>
      <c r="H69" s="169">
        <v>46</v>
      </c>
      <c r="I69" s="169">
        <v>8</v>
      </c>
      <c r="J69" s="169">
        <v>5.05</v>
      </c>
      <c r="K69" s="170">
        <v>0</v>
      </c>
    </row>
    <row r="70" spans="1:11" ht="15" customHeight="1" x14ac:dyDescent="0.2">
      <c r="A70" s="119" t="s">
        <v>97</v>
      </c>
      <c r="B70" s="107"/>
      <c r="C70" s="114"/>
      <c r="D70" s="107"/>
      <c r="E70" s="107"/>
      <c r="F70" s="107"/>
      <c r="G70" s="107"/>
      <c r="H70" s="171"/>
      <c r="I70" s="171"/>
      <c r="J70" s="171"/>
      <c r="K70" s="172"/>
    </row>
    <row r="71" spans="1:11" ht="42.75" x14ac:dyDescent="0.2">
      <c r="A71" s="121">
        <v>61</v>
      </c>
      <c r="B71" s="85">
        <v>189454</v>
      </c>
      <c r="C71" s="82" t="s">
        <v>9</v>
      </c>
      <c r="D71" s="81" t="s">
        <v>54</v>
      </c>
      <c r="E71" s="25">
        <v>3189111</v>
      </c>
      <c r="F71" s="25">
        <v>3189111</v>
      </c>
      <c r="G71" s="83">
        <v>0</v>
      </c>
      <c r="H71" s="169">
        <v>11.39</v>
      </c>
      <c r="I71" s="169">
        <v>0</v>
      </c>
      <c r="J71" s="169">
        <v>1.1399999999999999</v>
      </c>
      <c r="K71" s="170">
        <v>0</v>
      </c>
    </row>
    <row r="72" spans="1:11" s="7" customFormat="1" ht="42.75" x14ac:dyDescent="0.2">
      <c r="A72" s="121">
        <f>A71+1</f>
        <v>62</v>
      </c>
      <c r="B72" s="85">
        <v>208417</v>
      </c>
      <c r="C72" s="82" t="s">
        <v>146</v>
      </c>
      <c r="D72" s="81" t="s">
        <v>67</v>
      </c>
      <c r="E72" s="25">
        <v>10000000</v>
      </c>
      <c r="F72" s="25">
        <v>19232863</v>
      </c>
      <c r="G72" s="83">
        <v>9232862.7799999993</v>
      </c>
      <c r="H72" s="169">
        <v>5.5</v>
      </c>
      <c r="I72" s="169">
        <v>2</v>
      </c>
      <c r="J72" s="169">
        <v>3.65</v>
      </c>
      <c r="K72" s="170">
        <v>4.08</v>
      </c>
    </row>
    <row r="73" spans="1:11" ht="28.5" x14ac:dyDescent="0.2">
      <c r="A73" s="121">
        <f t="shared" ref="A73:A99" si="3">A72+1</f>
        <v>63</v>
      </c>
      <c r="B73" s="85">
        <v>208880</v>
      </c>
      <c r="C73" s="82" t="s">
        <v>98</v>
      </c>
      <c r="D73" s="81" t="s">
        <v>54</v>
      </c>
      <c r="E73" s="25">
        <v>19500000</v>
      </c>
      <c r="F73" s="25">
        <v>19500000</v>
      </c>
      <c r="G73" s="83">
        <v>0</v>
      </c>
      <c r="H73" s="169">
        <v>13</v>
      </c>
      <c r="I73" s="169">
        <v>0</v>
      </c>
      <c r="J73" s="169">
        <v>6.84</v>
      </c>
      <c r="K73" s="170">
        <v>0</v>
      </c>
    </row>
    <row r="74" spans="1:11" ht="42.75" x14ac:dyDescent="0.2">
      <c r="A74" s="121">
        <f t="shared" si="3"/>
        <v>64</v>
      </c>
      <c r="B74" s="85">
        <v>209012</v>
      </c>
      <c r="C74" s="82" t="s">
        <v>99</v>
      </c>
      <c r="D74" s="81" t="s">
        <v>54</v>
      </c>
      <c r="E74" s="25">
        <v>1841836</v>
      </c>
      <c r="F74" s="25">
        <v>1841836</v>
      </c>
      <c r="G74" s="83">
        <v>0</v>
      </c>
      <c r="H74" s="169">
        <v>20</v>
      </c>
      <c r="I74" s="169">
        <v>0</v>
      </c>
      <c r="J74" s="169">
        <v>0.67</v>
      </c>
      <c r="K74" s="170">
        <v>0</v>
      </c>
    </row>
    <row r="75" spans="1:11" ht="28.5" x14ac:dyDescent="0.2">
      <c r="A75" s="121">
        <f t="shared" si="3"/>
        <v>65</v>
      </c>
      <c r="B75" s="10">
        <v>209014</v>
      </c>
      <c r="C75" s="82" t="s">
        <v>100</v>
      </c>
      <c r="D75" s="81" t="s">
        <v>54</v>
      </c>
      <c r="E75" s="25">
        <v>477110</v>
      </c>
      <c r="F75" s="25">
        <v>3070098</v>
      </c>
      <c r="G75" s="83">
        <v>2592987.1800000002</v>
      </c>
      <c r="H75" s="169">
        <v>16.170000000000002</v>
      </c>
      <c r="I75" s="169">
        <v>3</v>
      </c>
      <c r="J75" s="169">
        <v>1.1599999999999999</v>
      </c>
      <c r="K75" s="170">
        <v>0</v>
      </c>
    </row>
    <row r="76" spans="1:11" ht="28.5" x14ac:dyDescent="0.2">
      <c r="A76" s="121">
        <f t="shared" si="3"/>
        <v>66</v>
      </c>
      <c r="B76" s="10">
        <v>209016</v>
      </c>
      <c r="C76" s="82" t="s">
        <v>101</v>
      </c>
      <c r="D76" s="81" t="s">
        <v>54</v>
      </c>
      <c r="E76" s="25">
        <v>22077494</v>
      </c>
      <c r="F76" s="25">
        <v>22077494</v>
      </c>
      <c r="G76" s="83">
        <v>0</v>
      </c>
      <c r="H76" s="169">
        <v>29.55</v>
      </c>
      <c r="I76" s="169">
        <v>2</v>
      </c>
      <c r="J76" s="169">
        <v>8.33</v>
      </c>
      <c r="K76" s="170">
        <v>0</v>
      </c>
    </row>
    <row r="77" spans="1:11" ht="42.75" x14ac:dyDescent="0.2">
      <c r="A77" s="121">
        <f t="shared" si="3"/>
        <v>67</v>
      </c>
      <c r="B77" s="10">
        <v>209018</v>
      </c>
      <c r="C77" s="82" t="s">
        <v>102</v>
      </c>
      <c r="D77" s="81" t="s">
        <v>54</v>
      </c>
      <c r="E77" s="25">
        <v>559512</v>
      </c>
      <c r="F77" s="25">
        <v>559512</v>
      </c>
      <c r="G77" s="83">
        <v>0</v>
      </c>
      <c r="H77" s="169">
        <v>18</v>
      </c>
      <c r="I77" s="169">
        <v>0</v>
      </c>
      <c r="J77" s="169">
        <v>0.23</v>
      </c>
      <c r="K77" s="170">
        <v>0</v>
      </c>
    </row>
    <row r="78" spans="1:11" ht="28.5" x14ac:dyDescent="0.2">
      <c r="A78" s="121">
        <f t="shared" si="3"/>
        <v>68</v>
      </c>
      <c r="B78" s="10">
        <v>209055</v>
      </c>
      <c r="C78" s="82" t="s">
        <v>103</v>
      </c>
      <c r="D78" s="81" t="s">
        <v>54</v>
      </c>
      <c r="E78" s="25">
        <v>347200</v>
      </c>
      <c r="F78" s="25">
        <v>347200</v>
      </c>
      <c r="G78" s="83">
        <v>0</v>
      </c>
      <c r="H78" s="169">
        <v>11.32</v>
      </c>
      <c r="I78" s="169">
        <v>0</v>
      </c>
      <c r="J78" s="169">
        <v>0.14000000000000001</v>
      </c>
      <c r="K78" s="170">
        <v>0</v>
      </c>
    </row>
    <row r="79" spans="1:11" ht="57" x14ac:dyDescent="0.2">
      <c r="A79" s="121">
        <f t="shared" si="3"/>
        <v>69</v>
      </c>
      <c r="B79" s="10">
        <v>209056</v>
      </c>
      <c r="C79" s="82" t="s">
        <v>269</v>
      </c>
      <c r="D79" s="81" t="s">
        <v>54</v>
      </c>
      <c r="E79" s="25">
        <v>0</v>
      </c>
      <c r="F79" s="25">
        <v>1778077</v>
      </c>
      <c r="G79" s="83">
        <v>1778076.2</v>
      </c>
      <c r="H79" s="169">
        <v>31</v>
      </c>
      <c r="I79" s="169">
        <v>0.68</v>
      </c>
      <c r="J79" s="169">
        <v>0.75</v>
      </c>
      <c r="K79" s="170">
        <v>0</v>
      </c>
    </row>
    <row r="80" spans="1:11" ht="42.75" x14ac:dyDescent="0.2">
      <c r="A80" s="121">
        <f t="shared" si="3"/>
        <v>70</v>
      </c>
      <c r="B80" s="10">
        <v>209182</v>
      </c>
      <c r="C80" s="82" t="s">
        <v>104</v>
      </c>
      <c r="D80" s="81" t="s">
        <v>54</v>
      </c>
      <c r="E80" s="25">
        <v>14337262</v>
      </c>
      <c r="F80" s="25">
        <v>14337262</v>
      </c>
      <c r="G80" s="83">
        <v>0</v>
      </c>
      <c r="H80" s="169">
        <v>18.5</v>
      </c>
      <c r="I80" s="169">
        <v>0</v>
      </c>
      <c r="J80" s="169">
        <v>5.03</v>
      </c>
      <c r="K80" s="170">
        <v>0</v>
      </c>
    </row>
    <row r="81" spans="1:11" ht="42.75" x14ac:dyDescent="0.2">
      <c r="A81" s="121">
        <f t="shared" si="3"/>
        <v>71</v>
      </c>
      <c r="B81" s="11">
        <v>210036</v>
      </c>
      <c r="C81" s="82" t="s">
        <v>105</v>
      </c>
      <c r="D81" s="81" t="s">
        <v>54</v>
      </c>
      <c r="E81" s="25">
        <v>18184000</v>
      </c>
      <c r="F81" s="25">
        <v>18184000</v>
      </c>
      <c r="G81" s="83">
        <v>0</v>
      </c>
      <c r="H81" s="169">
        <v>18.41</v>
      </c>
      <c r="I81" s="169">
        <v>0</v>
      </c>
      <c r="J81" s="169">
        <v>6.86</v>
      </c>
      <c r="K81" s="170">
        <v>0</v>
      </c>
    </row>
    <row r="82" spans="1:11" ht="28.5" x14ac:dyDescent="0.2">
      <c r="A82" s="121">
        <f t="shared" si="3"/>
        <v>72</v>
      </c>
      <c r="B82" s="10">
        <v>227153</v>
      </c>
      <c r="C82" s="82" t="s">
        <v>106</v>
      </c>
      <c r="D82" s="81" t="s">
        <v>54</v>
      </c>
      <c r="E82" s="25">
        <v>8000000</v>
      </c>
      <c r="F82" s="25">
        <v>8000000</v>
      </c>
      <c r="G82" s="83">
        <v>0</v>
      </c>
      <c r="H82" s="169">
        <v>4</v>
      </c>
      <c r="I82" s="169">
        <v>2</v>
      </c>
      <c r="J82" s="169">
        <v>3.02</v>
      </c>
      <c r="K82" s="170">
        <v>0</v>
      </c>
    </row>
    <row r="83" spans="1:11" ht="42.75" x14ac:dyDescent="0.2">
      <c r="A83" s="121">
        <f t="shared" si="3"/>
        <v>73</v>
      </c>
      <c r="B83" s="85">
        <v>227156</v>
      </c>
      <c r="C83" s="82" t="s">
        <v>107</v>
      </c>
      <c r="D83" s="81" t="s">
        <v>54</v>
      </c>
      <c r="E83" s="25">
        <v>8000000</v>
      </c>
      <c r="F83" s="25">
        <v>8000000</v>
      </c>
      <c r="G83" s="83">
        <v>0</v>
      </c>
      <c r="H83" s="169">
        <v>15</v>
      </c>
      <c r="I83" s="169">
        <v>2.15</v>
      </c>
      <c r="J83" s="169">
        <v>3.02</v>
      </c>
      <c r="K83" s="170">
        <v>0</v>
      </c>
    </row>
    <row r="84" spans="1:11" ht="42.75" x14ac:dyDescent="0.2">
      <c r="A84" s="121">
        <f t="shared" si="3"/>
        <v>74</v>
      </c>
      <c r="B84" s="10">
        <v>227157</v>
      </c>
      <c r="C84" s="82" t="s">
        <v>108</v>
      </c>
      <c r="D84" s="81" t="s">
        <v>54</v>
      </c>
      <c r="E84" s="25">
        <v>8000000</v>
      </c>
      <c r="F84" s="25">
        <v>8000000</v>
      </c>
      <c r="G84" s="83">
        <v>0</v>
      </c>
      <c r="H84" s="169">
        <v>16</v>
      </c>
      <c r="I84" s="169">
        <v>2.15</v>
      </c>
      <c r="J84" s="169">
        <v>3.02</v>
      </c>
      <c r="K84" s="170">
        <v>0</v>
      </c>
    </row>
    <row r="85" spans="1:11" ht="28.5" x14ac:dyDescent="0.2">
      <c r="A85" s="121">
        <f t="shared" si="3"/>
        <v>75</v>
      </c>
      <c r="B85" s="85">
        <v>227158</v>
      </c>
      <c r="C85" s="82" t="s">
        <v>109</v>
      </c>
      <c r="D85" s="81" t="s">
        <v>54</v>
      </c>
      <c r="E85" s="25">
        <v>8000000</v>
      </c>
      <c r="F85" s="25">
        <v>14701344</v>
      </c>
      <c r="G85" s="83">
        <v>5875315.6200000001</v>
      </c>
      <c r="H85" s="169">
        <v>10</v>
      </c>
      <c r="I85" s="169">
        <v>1</v>
      </c>
      <c r="J85" s="169">
        <v>2.91</v>
      </c>
      <c r="K85" s="170">
        <v>0</v>
      </c>
    </row>
    <row r="86" spans="1:11" ht="42.75" x14ac:dyDescent="0.2">
      <c r="A86" s="121">
        <f t="shared" si="3"/>
        <v>76</v>
      </c>
      <c r="B86" s="10">
        <v>227159</v>
      </c>
      <c r="C86" s="82" t="s">
        <v>110</v>
      </c>
      <c r="D86" s="81" t="s">
        <v>54</v>
      </c>
      <c r="E86" s="25">
        <v>8000000</v>
      </c>
      <c r="F86" s="25">
        <v>8000000</v>
      </c>
      <c r="G86" s="83">
        <v>0</v>
      </c>
      <c r="H86" s="169">
        <v>10</v>
      </c>
      <c r="I86" s="169">
        <v>2.15</v>
      </c>
      <c r="J86" s="169">
        <v>3.37</v>
      </c>
      <c r="K86" s="170">
        <v>0</v>
      </c>
    </row>
    <row r="87" spans="1:11" ht="28.5" x14ac:dyDescent="0.2">
      <c r="A87" s="121">
        <f t="shared" si="3"/>
        <v>77</v>
      </c>
      <c r="B87" s="11">
        <v>227160</v>
      </c>
      <c r="C87" s="82" t="s">
        <v>111</v>
      </c>
      <c r="D87" s="81" t="s">
        <v>54</v>
      </c>
      <c r="E87" s="25">
        <v>8000000</v>
      </c>
      <c r="F87" s="25">
        <v>8000000</v>
      </c>
      <c r="G87" s="83">
        <v>0</v>
      </c>
      <c r="H87" s="169">
        <v>20</v>
      </c>
      <c r="I87" s="169">
        <v>2</v>
      </c>
      <c r="J87" s="169">
        <v>3.14</v>
      </c>
      <c r="K87" s="170">
        <v>0</v>
      </c>
    </row>
    <row r="88" spans="1:11" ht="42.75" x14ac:dyDescent="0.2">
      <c r="A88" s="121">
        <f t="shared" si="3"/>
        <v>78</v>
      </c>
      <c r="B88" s="10">
        <v>227161</v>
      </c>
      <c r="C88" s="82" t="s">
        <v>112</v>
      </c>
      <c r="D88" s="81" t="s">
        <v>54</v>
      </c>
      <c r="E88" s="25">
        <v>6605298</v>
      </c>
      <c r="F88" s="25">
        <v>6605298</v>
      </c>
      <c r="G88" s="83">
        <v>0</v>
      </c>
      <c r="H88" s="169">
        <v>21</v>
      </c>
      <c r="I88" s="169">
        <v>2</v>
      </c>
      <c r="J88" s="169">
        <v>2.4900000000000002</v>
      </c>
      <c r="K88" s="170">
        <v>0</v>
      </c>
    </row>
    <row r="89" spans="1:11" ht="42.75" x14ac:dyDescent="0.2">
      <c r="A89" s="121">
        <f t="shared" si="3"/>
        <v>79</v>
      </c>
      <c r="B89" s="10">
        <v>227163</v>
      </c>
      <c r="C89" s="82" t="s">
        <v>113</v>
      </c>
      <c r="D89" s="81" t="s">
        <v>54</v>
      </c>
      <c r="E89" s="25">
        <v>8000000</v>
      </c>
      <c r="F89" s="25">
        <v>8000000</v>
      </c>
      <c r="G89" s="83">
        <v>0</v>
      </c>
      <c r="H89" s="169">
        <v>14</v>
      </c>
      <c r="I89" s="169">
        <v>2.15</v>
      </c>
      <c r="J89" s="169">
        <v>2.96</v>
      </c>
      <c r="K89" s="170">
        <v>0</v>
      </c>
    </row>
    <row r="90" spans="1:11" ht="42.75" x14ac:dyDescent="0.2">
      <c r="A90" s="121">
        <f t="shared" si="3"/>
        <v>80</v>
      </c>
      <c r="B90" s="85">
        <v>227169</v>
      </c>
      <c r="C90" s="82" t="s">
        <v>114</v>
      </c>
      <c r="D90" s="81" t="s">
        <v>54</v>
      </c>
      <c r="E90" s="25">
        <v>7000000</v>
      </c>
      <c r="F90" s="25">
        <v>7000000</v>
      </c>
      <c r="G90" s="83">
        <v>0</v>
      </c>
      <c r="H90" s="169">
        <v>22</v>
      </c>
      <c r="I90" s="169">
        <v>1.9</v>
      </c>
      <c r="J90" s="169">
        <v>2.15</v>
      </c>
      <c r="K90" s="170">
        <v>0</v>
      </c>
    </row>
    <row r="91" spans="1:11" ht="42.75" x14ac:dyDescent="0.2">
      <c r="A91" s="121">
        <f t="shared" si="3"/>
        <v>81</v>
      </c>
      <c r="B91" s="10">
        <v>227170</v>
      </c>
      <c r="C91" s="82" t="s">
        <v>115</v>
      </c>
      <c r="D91" s="81" t="s">
        <v>54</v>
      </c>
      <c r="E91" s="25">
        <v>7000000</v>
      </c>
      <c r="F91" s="25">
        <v>7000000</v>
      </c>
      <c r="G91" s="83">
        <v>0</v>
      </c>
      <c r="H91" s="169">
        <v>27</v>
      </c>
      <c r="I91" s="169">
        <v>1.9</v>
      </c>
      <c r="J91" s="169">
        <v>2.46</v>
      </c>
      <c r="K91" s="170">
        <v>0</v>
      </c>
    </row>
    <row r="92" spans="1:11" ht="28.5" x14ac:dyDescent="0.2">
      <c r="A92" s="121">
        <f t="shared" si="3"/>
        <v>82</v>
      </c>
      <c r="B92" s="85">
        <v>227174</v>
      </c>
      <c r="C92" s="82" t="s">
        <v>116</v>
      </c>
      <c r="D92" s="81" t="s">
        <v>54</v>
      </c>
      <c r="E92" s="25">
        <v>7000000</v>
      </c>
      <c r="F92" s="25">
        <v>7000000</v>
      </c>
      <c r="G92" s="83">
        <v>0</v>
      </c>
      <c r="H92" s="169">
        <v>7</v>
      </c>
      <c r="I92" s="169">
        <v>1.9</v>
      </c>
      <c r="J92" s="169">
        <v>2.64</v>
      </c>
      <c r="K92" s="170">
        <v>0</v>
      </c>
    </row>
    <row r="93" spans="1:11" ht="57" x14ac:dyDescent="0.2">
      <c r="A93" s="121">
        <f t="shared" si="3"/>
        <v>83</v>
      </c>
      <c r="B93" s="85">
        <v>227175</v>
      </c>
      <c r="C93" s="82" t="s">
        <v>117</v>
      </c>
      <c r="D93" s="81" t="s">
        <v>54</v>
      </c>
      <c r="E93" s="25">
        <v>7000000</v>
      </c>
      <c r="F93" s="25">
        <v>9817061</v>
      </c>
      <c r="G93" s="83">
        <v>682184.52</v>
      </c>
      <c r="H93" s="169">
        <v>13.7</v>
      </c>
      <c r="I93" s="169">
        <v>1</v>
      </c>
      <c r="J93" s="169">
        <v>1.74</v>
      </c>
      <c r="K93" s="170">
        <v>0</v>
      </c>
    </row>
    <row r="94" spans="1:11" ht="42.75" x14ac:dyDescent="0.2">
      <c r="A94" s="121">
        <f t="shared" si="3"/>
        <v>84</v>
      </c>
      <c r="B94" s="85">
        <v>227919</v>
      </c>
      <c r="C94" s="82" t="s">
        <v>270</v>
      </c>
      <c r="D94" s="81" t="s">
        <v>54</v>
      </c>
      <c r="E94" s="25">
        <v>0</v>
      </c>
      <c r="F94" s="25">
        <v>8234583</v>
      </c>
      <c r="G94" s="83">
        <v>8234582.8099999996</v>
      </c>
      <c r="H94" s="169">
        <v>4</v>
      </c>
      <c r="I94" s="169">
        <v>7.0000000000000007E-2</v>
      </c>
      <c r="J94" s="169">
        <v>1.88</v>
      </c>
      <c r="K94" s="170">
        <v>1.88</v>
      </c>
    </row>
    <row r="95" spans="1:11" ht="57" x14ac:dyDescent="0.2">
      <c r="A95" s="121">
        <f t="shared" si="3"/>
        <v>85</v>
      </c>
      <c r="B95" s="85">
        <v>228061</v>
      </c>
      <c r="C95" s="82" t="s">
        <v>271</v>
      </c>
      <c r="D95" s="81" t="s">
        <v>54</v>
      </c>
      <c r="E95" s="25">
        <v>0</v>
      </c>
      <c r="F95" s="25">
        <v>2337730</v>
      </c>
      <c r="G95" s="83">
        <v>2337729.75</v>
      </c>
      <c r="H95" s="169">
        <v>8.5500000000000007</v>
      </c>
      <c r="I95" s="169">
        <v>2.7</v>
      </c>
      <c r="J95" s="169">
        <v>1.37</v>
      </c>
      <c r="K95" s="170">
        <v>1.37</v>
      </c>
    </row>
    <row r="96" spans="1:11" ht="71.25" x14ac:dyDescent="0.2">
      <c r="A96" s="121">
        <f t="shared" si="3"/>
        <v>86</v>
      </c>
      <c r="B96" s="85">
        <v>228161</v>
      </c>
      <c r="C96" s="82" t="s">
        <v>272</v>
      </c>
      <c r="D96" s="81" t="s">
        <v>54</v>
      </c>
      <c r="E96" s="25">
        <v>0</v>
      </c>
      <c r="F96" s="25">
        <v>15104096</v>
      </c>
      <c r="G96" s="83">
        <v>10284576.01</v>
      </c>
      <c r="H96" s="169">
        <v>7.4</v>
      </c>
      <c r="I96" s="169">
        <v>3.51</v>
      </c>
      <c r="J96" s="169">
        <v>5.56</v>
      </c>
      <c r="K96" s="170">
        <v>0</v>
      </c>
    </row>
    <row r="97" spans="1:11" ht="42.75" x14ac:dyDescent="0.2">
      <c r="A97" s="121">
        <f t="shared" si="3"/>
        <v>87</v>
      </c>
      <c r="B97" s="85">
        <v>228196</v>
      </c>
      <c r="C97" s="82" t="s">
        <v>273</v>
      </c>
      <c r="D97" s="81" t="s">
        <v>54</v>
      </c>
      <c r="E97" s="25">
        <v>0</v>
      </c>
      <c r="F97" s="25">
        <v>3400000</v>
      </c>
      <c r="G97" s="83">
        <v>3280721.8</v>
      </c>
      <c r="H97" s="169">
        <v>7.5</v>
      </c>
      <c r="I97" s="169">
        <v>1.35</v>
      </c>
      <c r="J97" s="169">
        <v>1.71</v>
      </c>
      <c r="K97" s="170">
        <v>1.64</v>
      </c>
    </row>
    <row r="98" spans="1:11" ht="42.75" x14ac:dyDescent="0.2">
      <c r="A98" s="121">
        <f t="shared" si="3"/>
        <v>88</v>
      </c>
      <c r="B98" s="85">
        <v>229661</v>
      </c>
      <c r="C98" s="82" t="s">
        <v>274</v>
      </c>
      <c r="D98" s="81" t="s">
        <v>54</v>
      </c>
      <c r="E98" s="25">
        <v>0</v>
      </c>
      <c r="F98" s="25">
        <v>629999</v>
      </c>
      <c r="G98" s="83">
        <v>629998.81000000006</v>
      </c>
      <c r="H98" s="169">
        <v>8</v>
      </c>
      <c r="I98" s="169">
        <v>0.41</v>
      </c>
      <c r="J98" s="169">
        <v>0.23</v>
      </c>
      <c r="K98" s="170">
        <v>0</v>
      </c>
    </row>
    <row r="99" spans="1:11" ht="57" x14ac:dyDescent="0.2">
      <c r="A99" s="121">
        <f t="shared" si="3"/>
        <v>89</v>
      </c>
      <c r="B99" s="85">
        <v>261860</v>
      </c>
      <c r="C99" s="82" t="s">
        <v>275</v>
      </c>
      <c r="D99" s="81" t="s">
        <v>54</v>
      </c>
      <c r="E99" s="25">
        <v>0</v>
      </c>
      <c r="F99" s="25">
        <v>21997506</v>
      </c>
      <c r="G99" s="83">
        <v>0</v>
      </c>
      <c r="H99" s="169">
        <v>29</v>
      </c>
      <c r="I99" s="169">
        <v>0.39</v>
      </c>
      <c r="J99" s="169">
        <v>6.8</v>
      </c>
      <c r="K99" s="170">
        <v>0</v>
      </c>
    </row>
    <row r="100" spans="1:11" ht="15" customHeight="1" x14ac:dyDescent="0.2">
      <c r="A100" s="119" t="s">
        <v>118</v>
      </c>
      <c r="B100" s="107"/>
      <c r="C100" s="114"/>
      <c r="D100" s="107"/>
      <c r="E100" s="107"/>
      <c r="F100" s="107"/>
      <c r="G100" s="107"/>
      <c r="H100" s="171"/>
      <c r="I100" s="171"/>
      <c r="J100" s="171"/>
      <c r="K100" s="172"/>
    </row>
    <row r="101" spans="1:11" ht="28.5" x14ac:dyDescent="0.2">
      <c r="A101" s="121">
        <v>90</v>
      </c>
      <c r="B101" s="85">
        <v>116529</v>
      </c>
      <c r="C101" s="82" t="s">
        <v>276</v>
      </c>
      <c r="D101" s="81" t="s">
        <v>54</v>
      </c>
      <c r="E101" s="25">
        <v>0</v>
      </c>
      <c r="F101" s="25">
        <v>15308471</v>
      </c>
      <c r="G101" s="83">
        <v>15308430.699999999</v>
      </c>
      <c r="H101" s="169">
        <v>12.1</v>
      </c>
      <c r="I101" s="169">
        <v>9</v>
      </c>
      <c r="J101" s="169">
        <v>1.05</v>
      </c>
      <c r="K101" s="170">
        <v>0</v>
      </c>
    </row>
    <row r="102" spans="1:11" ht="42.75" x14ac:dyDescent="0.2">
      <c r="A102" s="121">
        <f>A101+1</f>
        <v>91</v>
      </c>
      <c r="B102" s="10">
        <v>116530</v>
      </c>
      <c r="C102" s="82" t="s">
        <v>18</v>
      </c>
      <c r="D102" s="81" t="s">
        <v>54</v>
      </c>
      <c r="E102" s="21">
        <v>23750000</v>
      </c>
      <c r="F102" s="21">
        <v>23750000</v>
      </c>
      <c r="G102" s="83">
        <v>0</v>
      </c>
      <c r="H102" s="169">
        <v>9</v>
      </c>
      <c r="I102" s="169">
        <v>4</v>
      </c>
      <c r="J102" s="169">
        <v>2.38</v>
      </c>
      <c r="K102" s="170">
        <v>0</v>
      </c>
    </row>
    <row r="103" spans="1:11" ht="28.5" x14ac:dyDescent="0.2">
      <c r="A103" s="121">
        <f t="shared" ref="A103:A127" si="4">A102+1</f>
        <v>92</v>
      </c>
      <c r="B103" s="85">
        <v>116547</v>
      </c>
      <c r="C103" s="82" t="s">
        <v>119</v>
      </c>
      <c r="D103" s="81" t="s">
        <v>54</v>
      </c>
      <c r="E103" s="21">
        <v>60000000</v>
      </c>
      <c r="F103" s="21">
        <v>60000000</v>
      </c>
      <c r="G103" s="83">
        <v>0</v>
      </c>
      <c r="H103" s="169">
        <v>10.6</v>
      </c>
      <c r="I103" s="169">
        <v>6</v>
      </c>
      <c r="J103" s="169">
        <v>7.1</v>
      </c>
      <c r="K103" s="170">
        <v>0</v>
      </c>
    </row>
    <row r="104" spans="1:11" ht="42.75" x14ac:dyDescent="0.2">
      <c r="A104" s="121">
        <f t="shared" si="4"/>
        <v>93</v>
      </c>
      <c r="B104" s="85">
        <v>142767</v>
      </c>
      <c r="C104" s="82" t="s">
        <v>21</v>
      </c>
      <c r="D104" s="81" t="s">
        <v>54</v>
      </c>
      <c r="E104" s="21">
        <v>1300000</v>
      </c>
      <c r="F104" s="21">
        <v>3677346</v>
      </c>
      <c r="G104" s="83">
        <v>1733060.78</v>
      </c>
      <c r="H104" s="169">
        <v>27</v>
      </c>
      <c r="I104" s="169">
        <v>3</v>
      </c>
      <c r="J104" s="169">
        <v>0.63</v>
      </c>
      <c r="K104" s="170">
        <v>0.46</v>
      </c>
    </row>
    <row r="105" spans="1:11" ht="48.75" customHeight="1" x14ac:dyDescent="0.2">
      <c r="A105" s="121">
        <f t="shared" si="4"/>
        <v>94</v>
      </c>
      <c r="B105" s="85">
        <v>167405</v>
      </c>
      <c r="C105" s="82" t="s">
        <v>120</v>
      </c>
      <c r="D105" s="81" t="s">
        <v>54</v>
      </c>
      <c r="E105" s="21">
        <v>31881336</v>
      </c>
      <c r="F105" s="21">
        <v>31881336</v>
      </c>
      <c r="G105" s="83">
        <v>0</v>
      </c>
      <c r="H105" s="169">
        <v>32.340000000000003</v>
      </c>
      <c r="I105" s="169">
        <v>7</v>
      </c>
      <c r="J105" s="169">
        <v>5.61</v>
      </c>
      <c r="K105" s="170">
        <v>0</v>
      </c>
    </row>
    <row r="106" spans="1:11" ht="71.25" x14ac:dyDescent="0.2">
      <c r="A106" s="121">
        <f t="shared" si="4"/>
        <v>95</v>
      </c>
      <c r="B106" s="10">
        <v>189312</v>
      </c>
      <c r="C106" s="82" t="s">
        <v>121</v>
      </c>
      <c r="D106" s="81" t="s">
        <v>54</v>
      </c>
      <c r="E106" s="21">
        <v>22112509</v>
      </c>
      <c r="F106" s="21">
        <v>23388198</v>
      </c>
      <c r="G106" s="83">
        <v>1268633.45</v>
      </c>
      <c r="H106" s="169">
        <v>27</v>
      </c>
      <c r="I106" s="169">
        <v>0</v>
      </c>
      <c r="J106" s="169">
        <v>4</v>
      </c>
      <c r="K106" s="170">
        <v>1.0900000000000001</v>
      </c>
    </row>
    <row r="107" spans="1:11" ht="57" x14ac:dyDescent="0.2">
      <c r="A107" s="121">
        <f t="shared" si="4"/>
        <v>96</v>
      </c>
      <c r="B107" s="10">
        <v>189481</v>
      </c>
      <c r="C107" s="82" t="s">
        <v>277</v>
      </c>
      <c r="D107" s="81" t="s">
        <v>54</v>
      </c>
      <c r="E107" s="21">
        <v>0</v>
      </c>
      <c r="F107" s="21">
        <v>707971</v>
      </c>
      <c r="G107" s="83">
        <v>412118.55</v>
      </c>
      <c r="H107" s="169">
        <v>23.06</v>
      </c>
      <c r="I107" s="169">
        <v>3.8</v>
      </c>
      <c r="J107" s="169">
        <v>0.11</v>
      </c>
      <c r="K107" s="170">
        <v>0</v>
      </c>
    </row>
    <row r="108" spans="1:11" ht="42.75" x14ac:dyDescent="0.2">
      <c r="A108" s="121">
        <f t="shared" si="4"/>
        <v>97</v>
      </c>
      <c r="B108" s="85">
        <v>189499</v>
      </c>
      <c r="C108" s="87" t="s">
        <v>13</v>
      </c>
      <c r="D108" s="12" t="s">
        <v>67</v>
      </c>
      <c r="E108" s="27">
        <v>46050000</v>
      </c>
      <c r="F108" s="27">
        <v>47599068</v>
      </c>
      <c r="G108" s="83">
        <v>1549067.03</v>
      </c>
      <c r="H108" s="169">
        <v>13</v>
      </c>
      <c r="I108" s="169">
        <v>1</v>
      </c>
      <c r="J108" s="169">
        <v>8</v>
      </c>
      <c r="K108" s="170">
        <v>0</v>
      </c>
    </row>
    <row r="109" spans="1:11" ht="28.5" x14ac:dyDescent="0.2">
      <c r="A109" s="121">
        <f t="shared" si="4"/>
        <v>98</v>
      </c>
      <c r="B109" s="85">
        <v>190108</v>
      </c>
      <c r="C109" s="87" t="s">
        <v>278</v>
      </c>
      <c r="D109" s="12" t="s">
        <v>54</v>
      </c>
      <c r="E109" s="27"/>
      <c r="F109" s="27">
        <v>4569455</v>
      </c>
      <c r="G109" s="83">
        <v>4141448.15</v>
      </c>
      <c r="H109" s="169">
        <v>23.35</v>
      </c>
      <c r="I109" s="169">
        <v>4.0999999999999996</v>
      </c>
      <c r="J109" s="169">
        <v>0.42</v>
      </c>
      <c r="K109" s="170">
        <v>0.36</v>
      </c>
    </row>
    <row r="110" spans="1:11" ht="42.75" x14ac:dyDescent="0.2">
      <c r="A110" s="121">
        <f t="shared" si="4"/>
        <v>99</v>
      </c>
      <c r="B110" s="10">
        <v>190124</v>
      </c>
      <c r="C110" s="82" t="s">
        <v>17</v>
      </c>
      <c r="D110" s="81" t="s">
        <v>54</v>
      </c>
      <c r="E110" s="21">
        <v>55000000</v>
      </c>
      <c r="F110" s="21">
        <v>92364927</v>
      </c>
      <c r="G110" s="83">
        <v>34988818.189999998</v>
      </c>
      <c r="H110" s="169">
        <v>63</v>
      </c>
      <c r="I110" s="169">
        <v>3</v>
      </c>
      <c r="J110" s="169">
        <v>9.68</v>
      </c>
      <c r="K110" s="170">
        <v>7.24</v>
      </c>
    </row>
    <row r="111" spans="1:11" ht="42.75" x14ac:dyDescent="0.2">
      <c r="A111" s="121">
        <f t="shared" si="4"/>
        <v>100</v>
      </c>
      <c r="B111" s="85">
        <v>209133</v>
      </c>
      <c r="C111" s="82" t="s">
        <v>19</v>
      </c>
      <c r="D111" s="81" t="s">
        <v>54</v>
      </c>
      <c r="E111" s="21">
        <v>60000000</v>
      </c>
      <c r="F111" s="21">
        <v>52041487</v>
      </c>
      <c r="G111" s="83">
        <v>0</v>
      </c>
      <c r="H111" s="169">
        <v>24</v>
      </c>
      <c r="I111" s="169">
        <v>0.22</v>
      </c>
      <c r="J111" s="169">
        <v>4.1500000000000004</v>
      </c>
      <c r="K111" s="170">
        <v>0</v>
      </c>
    </row>
    <row r="112" spans="1:11" ht="57" x14ac:dyDescent="0.2">
      <c r="A112" s="121">
        <f t="shared" si="4"/>
        <v>101</v>
      </c>
      <c r="B112" s="10">
        <v>209139</v>
      </c>
      <c r="C112" s="82" t="s">
        <v>122</v>
      </c>
      <c r="D112" s="81" t="s">
        <v>54</v>
      </c>
      <c r="E112" s="21">
        <v>41280000</v>
      </c>
      <c r="F112" s="21">
        <v>41280000</v>
      </c>
      <c r="G112" s="83">
        <v>0</v>
      </c>
      <c r="H112" s="169">
        <v>7.6</v>
      </c>
      <c r="I112" s="169">
        <v>2</v>
      </c>
      <c r="J112" s="169">
        <v>7.44</v>
      </c>
      <c r="K112" s="170">
        <v>0</v>
      </c>
    </row>
    <row r="113" spans="1:11" ht="28.5" x14ac:dyDescent="0.2">
      <c r="A113" s="121">
        <f t="shared" si="4"/>
        <v>102</v>
      </c>
      <c r="B113" s="85">
        <v>209148</v>
      </c>
      <c r="C113" s="82" t="s">
        <v>123</v>
      </c>
      <c r="D113" s="81" t="s">
        <v>55</v>
      </c>
      <c r="E113" s="21">
        <v>400000</v>
      </c>
      <c r="F113" s="21">
        <v>400000</v>
      </c>
      <c r="G113" s="83">
        <v>0</v>
      </c>
      <c r="H113" s="169">
        <v>40</v>
      </c>
      <c r="I113" s="169">
        <v>0</v>
      </c>
      <c r="J113" s="169">
        <v>1.1100000000000001</v>
      </c>
      <c r="K113" s="170">
        <v>0</v>
      </c>
    </row>
    <row r="114" spans="1:11" ht="42.75" x14ac:dyDescent="0.2">
      <c r="A114" s="121">
        <f t="shared" si="4"/>
        <v>103</v>
      </c>
      <c r="B114" s="85">
        <v>209176</v>
      </c>
      <c r="C114" s="82" t="s">
        <v>124</v>
      </c>
      <c r="D114" s="81" t="s">
        <v>54</v>
      </c>
      <c r="E114" s="21">
        <v>1001000</v>
      </c>
      <c r="F114" s="21">
        <v>1001000</v>
      </c>
      <c r="G114" s="83">
        <v>0</v>
      </c>
      <c r="H114" s="169">
        <v>10</v>
      </c>
      <c r="I114" s="169">
        <v>0</v>
      </c>
      <c r="J114" s="169">
        <v>0.18</v>
      </c>
      <c r="K114" s="170">
        <v>0</v>
      </c>
    </row>
    <row r="115" spans="1:11" ht="57" x14ac:dyDescent="0.2">
      <c r="A115" s="121">
        <f t="shared" si="4"/>
        <v>104</v>
      </c>
      <c r="B115" s="10">
        <v>210096</v>
      </c>
      <c r="C115" s="82" t="s">
        <v>125</v>
      </c>
      <c r="D115" s="81" t="s">
        <v>54</v>
      </c>
      <c r="E115" s="21">
        <v>750000</v>
      </c>
      <c r="F115" s="21">
        <v>750000</v>
      </c>
      <c r="G115" s="83">
        <v>0</v>
      </c>
      <c r="H115" s="169">
        <v>13</v>
      </c>
      <c r="I115" s="169">
        <v>0</v>
      </c>
      <c r="J115" s="169">
        <v>0.14000000000000001</v>
      </c>
      <c r="K115" s="170">
        <v>0</v>
      </c>
    </row>
    <row r="116" spans="1:11" ht="42.75" x14ac:dyDescent="0.2">
      <c r="A116" s="121">
        <f t="shared" si="4"/>
        <v>105</v>
      </c>
      <c r="B116" s="10">
        <v>210220</v>
      </c>
      <c r="C116" s="82" t="s">
        <v>126</v>
      </c>
      <c r="D116" s="81" t="s">
        <v>54</v>
      </c>
      <c r="E116" s="21">
        <v>2368000</v>
      </c>
      <c r="F116" s="21">
        <v>2368000</v>
      </c>
      <c r="G116" s="83">
        <v>0</v>
      </c>
      <c r="H116" s="169">
        <v>29.6</v>
      </c>
      <c r="I116" s="169">
        <v>0</v>
      </c>
      <c r="J116" s="169">
        <v>0.48</v>
      </c>
      <c r="K116" s="170">
        <v>0</v>
      </c>
    </row>
    <row r="117" spans="1:11" ht="42" customHeight="1" x14ac:dyDescent="0.2">
      <c r="A117" s="121">
        <f t="shared" si="4"/>
        <v>106</v>
      </c>
      <c r="B117" s="11">
        <v>211714</v>
      </c>
      <c r="C117" s="82" t="s">
        <v>210</v>
      </c>
      <c r="D117" s="81" t="s">
        <v>54</v>
      </c>
      <c r="E117" s="25">
        <v>5000000</v>
      </c>
      <c r="F117" s="25">
        <v>24142839</v>
      </c>
      <c r="G117" s="83">
        <v>14189059.07</v>
      </c>
      <c r="H117" s="169">
        <v>12</v>
      </c>
      <c r="I117" s="169">
        <v>4.5</v>
      </c>
      <c r="J117" s="169">
        <v>4.49</v>
      </c>
      <c r="K117" s="170">
        <v>3.1</v>
      </c>
    </row>
    <row r="118" spans="1:11" ht="42.75" x14ac:dyDescent="0.2">
      <c r="A118" s="121">
        <f t="shared" si="4"/>
        <v>107</v>
      </c>
      <c r="B118" s="10">
        <v>221005</v>
      </c>
      <c r="C118" s="82" t="s">
        <v>127</v>
      </c>
      <c r="D118" s="81" t="s">
        <v>54</v>
      </c>
      <c r="E118" s="21">
        <v>16100000</v>
      </c>
      <c r="F118" s="21">
        <v>16100000</v>
      </c>
      <c r="G118" s="83">
        <v>0</v>
      </c>
      <c r="H118" s="169">
        <v>3.22</v>
      </c>
      <c r="I118" s="169">
        <v>3</v>
      </c>
      <c r="J118" s="169">
        <v>3.13</v>
      </c>
      <c r="K118" s="170">
        <v>0</v>
      </c>
    </row>
    <row r="119" spans="1:11" ht="42.75" x14ac:dyDescent="0.2">
      <c r="A119" s="121">
        <f t="shared" si="4"/>
        <v>108</v>
      </c>
      <c r="B119" s="10">
        <v>221962</v>
      </c>
      <c r="C119" s="82" t="s">
        <v>128</v>
      </c>
      <c r="D119" s="81" t="s">
        <v>54</v>
      </c>
      <c r="E119" s="21">
        <v>12730500</v>
      </c>
      <c r="F119" s="21">
        <v>12730500</v>
      </c>
      <c r="G119" s="83">
        <v>0</v>
      </c>
      <c r="H119" s="169">
        <v>6</v>
      </c>
      <c r="I119" s="169">
        <v>6</v>
      </c>
      <c r="J119" s="169">
        <v>2.4500000000000002</v>
      </c>
      <c r="K119" s="170">
        <v>0</v>
      </c>
    </row>
    <row r="120" spans="1:11" ht="42.75" x14ac:dyDescent="0.2">
      <c r="A120" s="121">
        <f t="shared" si="4"/>
        <v>109</v>
      </c>
      <c r="B120" s="11">
        <v>221965</v>
      </c>
      <c r="C120" s="82" t="s">
        <v>129</v>
      </c>
      <c r="D120" s="81" t="s">
        <v>54</v>
      </c>
      <c r="E120" s="21">
        <v>40000000</v>
      </c>
      <c r="F120" s="21">
        <v>40000000</v>
      </c>
      <c r="G120" s="83">
        <v>12583155.609999999</v>
      </c>
      <c r="H120" s="169">
        <v>7.4</v>
      </c>
      <c r="I120" s="169">
        <v>7</v>
      </c>
      <c r="J120" s="169">
        <v>7.74</v>
      </c>
      <c r="K120" s="170">
        <v>0</v>
      </c>
    </row>
    <row r="121" spans="1:11" ht="42.75" x14ac:dyDescent="0.2">
      <c r="A121" s="121">
        <f t="shared" si="4"/>
        <v>110</v>
      </c>
      <c r="B121" s="11">
        <v>224119</v>
      </c>
      <c r="C121" s="82" t="s">
        <v>279</v>
      </c>
      <c r="D121" s="81" t="s">
        <v>54</v>
      </c>
      <c r="E121" s="83">
        <v>0</v>
      </c>
      <c r="F121" s="21">
        <v>40000000</v>
      </c>
      <c r="G121" s="83">
        <v>951048</v>
      </c>
      <c r="H121" s="169">
        <v>26</v>
      </c>
      <c r="I121" s="169">
        <v>9.4600000000000009</v>
      </c>
      <c r="J121" s="169">
        <v>5.04</v>
      </c>
      <c r="K121" s="170">
        <v>0</v>
      </c>
    </row>
    <row r="122" spans="1:11" ht="57" x14ac:dyDescent="0.2">
      <c r="A122" s="121">
        <f t="shared" si="4"/>
        <v>111</v>
      </c>
      <c r="B122" s="11">
        <v>227920</v>
      </c>
      <c r="C122" s="82" t="s">
        <v>280</v>
      </c>
      <c r="D122" s="81" t="s">
        <v>54</v>
      </c>
      <c r="E122" s="83">
        <v>0</v>
      </c>
      <c r="F122" s="21">
        <v>1428246</v>
      </c>
      <c r="G122" s="83">
        <v>755436.15</v>
      </c>
      <c r="H122" s="169">
        <v>9.5</v>
      </c>
      <c r="I122" s="169">
        <v>3.1</v>
      </c>
      <c r="J122" s="169">
        <v>0.28999999999999998</v>
      </c>
      <c r="K122" s="170">
        <v>0</v>
      </c>
    </row>
    <row r="123" spans="1:11" ht="57" x14ac:dyDescent="0.2">
      <c r="A123" s="121">
        <f t="shared" si="4"/>
        <v>112</v>
      </c>
      <c r="B123" s="11">
        <v>228062</v>
      </c>
      <c r="C123" s="82" t="s">
        <v>281</v>
      </c>
      <c r="D123" s="81" t="s">
        <v>54</v>
      </c>
      <c r="E123" s="83">
        <v>0</v>
      </c>
      <c r="F123" s="21">
        <v>21994567</v>
      </c>
      <c r="G123" s="83">
        <v>21994566.600000001</v>
      </c>
      <c r="H123" s="169">
        <v>12</v>
      </c>
      <c r="I123" s="169">
        <v>3.78</v>
      </c>
      <c r="J123" s="169">
        <v>3.83</v>
      </c>
      <c r="K123" s="170">
        <v>3.83</v>
      </c>
    </row>
    <row r="124" spans="1:11" ht="57" x14ac:dyDescent="0.2">
      <c r="A124" s="121">
        <f t="shared" si="4"/>
        <v>113</v>
      </c>
      <c r="B124" s="11">
        <v>245060</v>
      </c>
      <c r="C124" s="82" t="s">
        <v>282</v>
      </c>
      <c r="D124" s="81" t="s">
        <v>54</v>
      </c>
      <c r="E124" s="83">
        <v>0</v>
      </c>
      <c r="F124" s="21">
        <v>500000</v>
      </c>
      <c r="G124" s="83">
        <v>0</v>
      </c>
      <c r="H124" s="169">
        <v>8.7899999999999991</v>
      </c>
      <c r="I124" s="169">
        <v>4.05</v>
      </c>
      <c r="J124" s="169">
        <v>0.08</v>
      </c>
      <c r="K124" s="170">
        <v>0</v>
      </c>
    </row>
    <row r="125" spans="1:11" ht="42.75" x14ac:dyDescent="0.2">
      <c r="A125" s="121">
        <f t="shared" si="4"/>
        <v>114</v>
      </c>
      <c r="B125" s="85">
        <v>72219</v>
      </c>
      <c r="C125" s="82" t="s">
        <v>130</v>
      </c>
      <c r="D125" s="81" t="s">
        <v>54</v>
      </c>
      <c r="E125" s="21">
        <v>33517793</v>
      </c>
      <c r="F125" s="21">
        <v>33517793</v>
      </c>
      <c r="G125" s="83">
        <v>0</v>
      </c>
      <c r="H125" s="169">
        <v>34</v>
      </c>
      <c r="I125" s="169">
        <v>6</v>
      </c>
      <c r="J125" s="169">
        <v>13.47</v>
      </c>
      <c r="K125" s="170">
        <v>0</v>
      </c>
    </row>
    <row r="126" spans="1:11" ht="42.75" x14ac:dyDescent="0.2">
      <c r="A126" s="121">
        <f t="shared" si="4"/>
        <v>115</v>
      </c>
      <c r="B126" s="11">
        <v>72220</v>
      </c>
      <c r="C126" s="82" t="s">
        <v>5</v>
      </c>
      <c r="D126" s="81" t="s">
        <v>54</v>
      </c>
      <c r="E126" s="21">
        <v>27524022</v>
      </c>
      <c r="F126" s="21">
        <v>27524022</v>
      </c>
      <c r="G126" s="83">
        <v>0</v>
      </c>
      <c r="H126" s="169">
        <v>27.92</v>
      </c>
      <c r="I126" s="169">
        <v>5</v>
      </c>
      <c r="J126" s="169">
        <v>4.75</v>
      </c>
      <c r="K126" s="170">
        <v>0</v>
      </c>
    </row>
    <row r="127" spans="1:11" ht="42.75" x14ac:dyDescent="0.2">
      <c r="A127" s="121">
        <f t="shared" si="4"/>
        <v>116</v>
      </c>
      <c r="B127" s="10">
        <v>95927</v>
      </c>
      <c r="C127" s="82" t="s">
        <v>131</v>
      </c>
      <c r="D127" s="81" t="s">
        <v>54</v>
      </c>
      <c r="E127" s="21">
        <v>193950000</v>
      </c>
      <c r="F127" s="21">
        <v>35438510</v>
      </c>
      <c r="G127" s="83">
        <v>0</v>
      </c>
      <c r="H127" s="169">
        <v>22</v>
      </c>
      <c r="I127" s="169">
        <v>15</v>
      </c>
      <c r="J127" s="169">
        <v>5.16</v>
      </c>
      <c r="K127" s="170">
        <v>0</v>
      </c>
    </row>
    <row r="128" spans="1:11" ht="15" customHeight="1" x14ac:dyDescent="0.2">
      <c r="A128" s="119" t="s">
        <v>132</v>
      </c>
      <c r="B128" s="107"/>
      <c r="C128" s="114"/>
      <c r="D128" s="107"/>
      <c r="E128" s="107"/>
      <c r="F128" s="107"/>
      <c r="G128" s="107"/>
      <c r="H128" s="171"/>
      <c r="I128" s="171"/>
      <c r="J128" s="171"/>
      <c r="K128" s="172"/>
    </row>
    <row r="129" spans="1:11" ht="42.75" x14ac:dyDescent="0.2">
      <c r="A129" s="121">
        <v>117</v>
      </c>
      <c r="B129" s="10">
        <v>210112</v>
      </c>
      <c r="C129" s="82" t="s">
        <v>23</v>
      </c>
      <c r="D129" s="81" t="s">
        <v>54</v>
      </c>
      <c r="E129" s="25">
        <v>2940000</v>
      </c>
      <c r="F129" s="25">
        <v>2940000</v>
      </c>
      <c r="G129" s="83">
        <v>0</v>
      </c>
      <c r="H129" s="169">
        <v>31</v>
      </c>
      <c r="I129" s="169">
        <v>1</v>
      </c>
      <c r="J129" s="169">
        <v>0.6</v>
      </c>
      <c r="K129" s="170">
        <v>0</v>
      </c>
    </row>
    <row r="130" spans="1:11" ht="42.75" x14ac:dyDescent="0.2">
      <c r="A130" s="121">
        <f>A129+1</f>
        <v>118</v>
      </c>
      <c r="B130" s="11">
        <v>210221</v>
      </c>
      <c r="C130" s="82" t="s">
        <v>133</v>
      </c>
      <c r="D130" s="81" t="s">
        <v>54</v>
      </c>
      <c r="E130" s="25">
        <v>1760000</v>
      </c>
      <c r="F130" s="25">
        <v>1760000</v>
      </c>
      <c r="G130" s="83">
        <v>0</v>
      </c>
      <c r="H130" s="169">
        <v>22</v>
      </c>
      <c r="I130" s="169">
        <v>0</v>
      </c>
      <c r="J130" s="169">
        <v>0.34</v>
      </c>
      <c r="K130" s="170">
        <v>0</v>
      </c>
    </row>
    <row r="131" spans="1:11" ht="42.75" x14ac:dyDescent="0.2">
      <c r="A131" s="121">
        <f t="shared" ref="A131:A135" si="5">A130+1</f>
        <v>119</v>
      </c>
      <c r="B131" s="11">
        <v>210222</v>
      </c>
      <c r="C131" s="82" t="s">
        <v>134</v>
      </c>
      <c r="D131" s="81" t="s">
        <v>54</v>
      </c>
      <c r="E131" s="25">
        <v>624000</v>
      </c>
      <c r="F131" s="25">
        <v>624000</v>
      </c>
      <c r="G131" s="83">
        <v>0</v>
      </c>
      <c r="H131" s="169">
        <v>7.8</v>
      </c>
      <c r="I131" s="169">
        <v>0</v>
      </c>
      <c r="J131" s="169">
        <v>0.12</v>
      </c>
      <c r="K131" s="170">
        <v>0</v>
      </c>
    </row>
    <row r="132" spans="1:11" ht="57" x14ac:dyDescent="0.2">
      <c r="A132" s="121">
        <f t="shared" si="5"/>
        <v>120</v>
      </c>
      <c r="B132" s="11">
        <v>210430</v>
      </c>
      <c r="C132" s="82" t="s">
        <v>135</v>
      </c>
      <c r="D132" s="81" t="s">
        <v>54</v>
      </c>
      <c r="E132" s="25">
        <v>500000</v>
      </c>
      <c r="F132" s="25">
        <v>7842164</v>
      </c>
      <c r="G132" s="83">
        <v>6425787.4299999997</v>
      </c>
      <c r="H132" s="169">
        <v>15</v>
      </c>
      <c r="I132" s="169">
        <v>5</v>
      </c>
      <c r="J132" s="169">
        <v>0.1</v>
      </c>
      <c r="K132" s="170">
        <v>0.05</v>
      </c>
    </row>
    <row r="133" spans="1:11" ht="42.75" x14ac:dyDescent="0.2">
      <c r="A133" s="121">
        <f t="shared" si="5"/>
        <v>121</v>
      </c>
      <c r="B133" s="85">
        <v>211099</v>
      </c>
      <c r="C133" s="82" t="s">
        <v>136</v>
      </c>
      <c r="D133" s="81" t="s">
        <v>54</v>
      </c>
      <c r="E133" s="25">
        <v>47331000</v>
      </c>
      <c r="F133" s="25">
        <v>47331000</v>
      </c>
      <c r="G133" s="83">
        <v>0</v>
      </c>
      <c r="H133" s="169">
        <v>17</v>
      </c>
      <c r="I133" s="169">
        <v>6</v>
      </c>
      <c r="J133" s="169">
        <v>9.02</v>
      </c>
      <c r="K133" s="170">
        <v>0</v>
      </c>
    </row>
    <row r="134" spans="1:11" ht="42.75" x14ac:dyDescent="0.2">
      <c r="A134" s="121">
        <f t="shared" si="5"/>
        <v>122</v>
      </c>
      <c r="B134" s="85">
        <v>224311</v>
      </c>
      <c r="C134" s="82" t="s">
        <v>211</v>
      </c>
      <c r="D134" s="81" t="s">
        <v>54</v>
      </c>
      <c r="E134" s="25">
        <v>5000000</v>
      </c>
      <c r="F134" s="25">
        <v>5000000</v>
      </c>
      <c r="G134" s="83">
        <v>0</v>
      </c>
      <c r="H134" s="169">
        <v>32</v>
      </c>
      <c r="I134" s="169">
        <v>6</v>
      </c>
      <c r="J134" s="169">
        <v>0.65</v>
      </c>
      <c r="K134" s="170"/>
    </row>
    <row r="135" spans="1:11" ht="42.75" x14ac:dyDescent="0.2">
      <c r="A135" s="121">
        <f t="shared" si="5"/>
        <v>123</v>
      </c>
      <c r="B135" s="85">
        <v>228250</v>
      </c>
      <c r="C135" s="82" t="s">
        <v>48</v>
      </c>
      <c r="D135" s="81" t="s">
        <v>67</v>
      </c>
      <c r="E135" s="25">
        <v>5200000</v>
      </c>
      <c r="F135" s="25">
        <v>20460897</v>
      </c>
      <c r="G135" s="83">
        <v>14374580.710000001</v>
      </c>
      <c r="H135" s="169">
        <v>13</v>
      </c>
      <c r="I135" s="169">
        <v>5</v>
      </c>
      <c r="J135" s="169">
        <v>0.4</v>
      </c>
      <c r="K135" s="170">
        <v>1.22</v>
      </c>
    </row>
    <row r="136" spans="1:11" ht="15" customHeight="1" x14ac:dyDescent="0.2">
      <c r="A136" s="119" t="s">
        <v>137</v>
      </c>
      <c r="B136" s="107"/>
      <c r="C136" s="114"/>
      <c r="D136" s="107"/>
      <c r="E136" s="107"/>
      <c r="F136" s="107"/>
      <c r="G136" s="107"/>
      <c r="H136" s="171"/>
      <c r="I136" s="171"/>
      <c r="J136" s="171"/>
      <c r="K136" s="172"/>
    </row>
    <row r="137" spans="1:11" ht="71.25" x14ac:dyDescent="0.2">
      <c r="A137" s="121">
        <v>124</v>
      </c>
      <c r="B137" s="85">
        <v>191416</v>
      </c>
      <c r="C137" s="82" t="s">
        <v>138</v>
      </c>
      <c r="D137" s="81" t="s">
        <v>54</v>
      </c>
      <c r="E137" s="25">
        <v>15000000</v>
      </c>
      <c r="F137" s="25">
        <v>15000000</v>
      </c>
      <c r="G137" s="25">
        <v>0</v>
      </c>
      <c r="H137" s="169">
        <v>17.5</v>
      </c>
      <c r="I137" s="169">
        <v>0</v>
      </c>
      <c r="J137" s="169">
        <v>4.62</v>
      </c>
      <c r="K137" s="170">
        <v>0</v>
      </c>
    </row>
    <row r="138" spans="1:11" ht="15" customHeight="1" x14ac:dyDescent="0.2">
      <c r="A138" s="119" t="s">
        <v>139</v>
      </c>
      <c r="B138" s="107"/>
      <c r="C138" s="114"/>
      <c r="D138" s="107"/>
      <c r="E138" s="107"/>
      <c r="F138" s="107"/>
      <c r="G138" s="107"/>
      <c r="H138" s="171"/>
      <c r="I138" s="171"/>
      <c r="J138" s="171"/>
      <c r="K138" s="172"/>
    </row>
    <row r="139" spans="1:11" ht="57" x14ac:dyDescent="0.2">
      <c r="A139" s="121">
        <v>125</v>
      </c>
      <c r="B139" s="85">
        <v>191415</v>
      </c>
      <c r="C139" s="82" t="s">
        <v>24</v>
      </c>
      <c r="D139" s="81" t="s">
        <v>55</v>
      </c>
      <c r="E139" s="25">
        <v>1381000</v>
      </c>
      <c r="F139" s="25">
        <v>1381000</v>
      </c>
      <c r="G139" s="25">
        <v>0</v>
      </c>
      <c r="H139" s="169">
        <v>204</v>
      </c>
      <c r="I139" s="169">
        <v>0</v>
      </c>
      <c r="J139" s="169">
        <v>7.67</v>
      </c>
      <c r="K139" s="170">
        <v>0</v>
      </c>
    </row>
    <row r="140" spans="1:11" ht="15" customHeight="1" x14ac:dyDescent="0.2">
      <c r="A140" s="119" t="s">
        <v>140</v>
      </c>
      <c r="B140" s="107"/>
      <c r="C140" s="114"/>
      <c r="D140" s="107"/>
      <c r="E140" s="107"/>
      <c r="F140" s="107"/>
      <c r="G140" s="107"/>
      <c r="H140" s="171"/>
      <c r="I140" s="171"/>
      <c r="J140" s="171"/>
      <c r="K140" s="172"/>
    </row>
    <row r="141" spans="1:11" ht="57" x14ac:dyDescent="0.2">
      <c r="A141" s="121">
        <v>126</v>
      </c>
      <c r="B141" s="85">
        <v>189882</v>
      </c>
      <c r="C141" s="82" t="s">
        <v>141</v>
      </c>
      <c r="D141" s="81" t="s">
        <v>55</v>
      </c>
      <c r="E141" s="25">
        <v>26219926</v>
      </c>
      <c r="F141" s="25">
        <v>20207450</v>
      </c>
      <c r="G141" s="25">
        <v>0</v>
      </c>
      <c r="H141" s="169">
        <v>600</v>
      </c>
      <c r="I141" s="169">
        <v>207.59</v>
      </c>
      <c r="J141" s="169">
        <v>208.59</v>
      </c>
      <c r="K141" s="170">
        <v>0</v>
      </c>
    </row>
    <row r="142" spans="1:11" ht="15" customHeight="1" x14ac:dyDescent="0.2">
      <c r="A142" s="119" t="s">
        <v>142</v>
      </c>
      <c r="B142" s="107"/>
      <c r="C142" s="114"/>
      <c r="D142" s="107"/>
      <c r="E142" s="107"/>
      <c r="F142" s="107"/>
      <c r="G142" s="107"/>
      <c r="H142" s="171"/>
      <c r="I142" s="171"/>
      <c r="J142" s="171"/>
      <c r="K142" s="172"/>
    </row>
    <row r="143" spans="1:11" ht="42.75" x14ac:dyDescent="0.2">
      <c r="A143" s="121">
        <v>127</v>
      </c>
      <c r="B143" s="85">
        <v>226253</v>
      </c>
      <c r="C143" s="82" t="s">
        <v>50</v>
      </c>
      <c r="D143" s="81" t="s">
        <v>54</v>
      </c>
      <c r="E143" s="25">
        <v>10000000</v>
      </c>
      <c r="F143" s="25">
        <v>286745</v>
      </c>
      <c r="G143" s="83">
        <v>0</v>
      </c>
      <c r="H143" s="169">
        <v>3.9</v>
      </c>
      <c r="I143" s="169">
        <v>0</v>
      </c>
      <c r="J143" s="169">
        <v>1.53</v>
      </c>
      <c r="K143" s="170">
        <v>0</v>
      </c>
    </row>
    <row r="144" spans="1:11" ht="28.5" x14ac:dyDescent="0.2">
      <c r="A144" s="121">
        <f t="shared" ref="A144:A145" si="6">+A143+1</f>
        <v>128</v>
      </c>
      <c r="B144" s="85">
        <v>226258</v>
      </c>
      <c r="C144" s="82" t="s">
        <v>143</v>
      </c>
      <c r="D144" s="81" t="s">
        <v>55</v>
      </c>
      <c r="E144" s="25">
        <v>20000000</v>
      </c>
      <c r="F144" s="25">
        <v>221215</v>
      </c>
      <c r="G144" s="83">
        <v>0</v>
      </c>
      <c r="H144" s="169">
        <v>100</v>
      </c>
      <c r="I144" s="169">
        <v>0</v>
      </c>
      <c r="J144" s="169">
        <v>71.28</v>
      </c>
      <c r="K144" s="170">
        <v>0</v>
      </c>
    </row>
    <row r="145" spans="1:27" ht="28.5" x14ac:dyDescent="0.2">
      <c r="A145" s="121">
        <f t="shared" si="6"/>
        <v>129</v>
      </c>
      <c r="B145" s="85">
        <v>226259</v>
      </c>
      <c r="C145" s="82" t="s">
        <v>144</v>
      </c>
      <c r="D145" s="81" t="s">
        <v>55</v>
      </c>
      <c r="E145" s="25">
        <v>20000000</v>
      </c>
      <c r="F145" s="25">
        <v>57311</v>
      </c>
      <c r="G145" s="83">
        <v>0</v>
      </c>
      <c r="H145" s="169">
        <v>60</v>
      </c>
      <c r="I145" s="169">
        <v>0</v>
      </c>
      <c r="J145" s="169">
        <v>76.69</v>
      </c>
      <c r="K145" s="170">
        <v>0</v>
      </c>
    </row>
    <row r="146" spans="1:27" ht="57" x14ac:dyDescent="0.2">
      <c r="A146" s="121">
        <v>130</v>
      </c>
      <c r="B146" s="85">
        <v>226261</v>
      </c>
      <c r="C146" s="82" t="s">
        <v>145</v>
      </c>
      <c r="D146" s="81" t="s">
        <v>54</v>
      </c>
      <c r="E146" s="25">
        <v>10000000</v>
      </c>
      <c r="F146" s="25">
        <v>1173600</v>
      </c>
      <c r="G146" s="83">
        <v>0</v>
      </c>
      <c r="H146" s="169">
        <v>3</v>
      </c>
      <c r="I146" s="169">
        <v>0</v>
      </c>
      <c r="J146" s="169">
        <v>1.5</v>
      </c>
      <c r="K146" s="170">
        <v>0</v>
      </c>
    </row>
    <row r="147" spans="1:27" ht="23.25" customHeight="1" thickBot="1" x14ac:dyDescent="0.25">
      <c r="A147" s="122" t="s">
        <v>40</v>
      </c>
      <c r="B147" s="123"/>
      <c r="C147" s="123"/>
      <c r="D147" s="124"/>
      <c r="E147" s="125">
        <f>SUM(E7:E146)</f>
        <v>2898244210</v>
      </c>
      <c r="F147" s="125">
        <f>SUM(F7:F146)</f>
        <v>2974244210</v>
      </c>
      <c r="G147" s="126">
        <f>SUM(G7:G146)</f>
        <v>396985211.36999995</v>
      </c>
      <c r="H147" s="173"/>
      <c r="I147" s="173"/>
      <c r="J147" s="173"/>
      <c r="K147" s="174"/>
    </row>
    <row r="149" spans="1:27" ht="59.25" hidden="1" customHeight="1" x14ac:dyDescent="0.2">
      <c r="B149" s="102"/>
      <c r="C149" s="103"/>
      <c r="D149" s="90"/>
      <c r="G149" s="28"/>
    </row>
    <row r="150" spans="1:27" hidden="1" x14ac:dyDescent="0.2">
      <c r="A150" s="34"/>
      <c r="B150" s="142"/>
      <c r="C150" s="142"/>
    </row>
    <row r="151" spans="1:27" hidden="1" x14ac:dyDescent="0.2">
      <c r="B151" s="33"/>
      <c r="C151" s="117"/>
    </row>
    <row r="152" spans="1:27" hidden="1" x14ac:dyDescent="0.2">
      <c r="B152" s="33"/>
      <c r="C152" s="117"/>
    </row>
    <row r="153" spans="1:27" hidden="1" x14ac:dyDescent="0.2">
      <c r="B153" s="33"/>
      <c r="C153" s="117"/>
    </row>
    <row r="154" spans="1:27" hidden="1" x14ac:dyDescent="0.2">
      <c r="A154" s="30"/>
      <c r="B154" s="101"/>
      <c r="C154" s="101"/>
    </row>
    <row r="155" spans="1:27" hidden="1" x14ac:dyDescent="0.2">
      <c r="A155" s="32"/>
      <c r="B155" s="92"/>
      <c r="C155" s="92"/>
    </row>
    <row r="156" spans="1:27" hidden="1" x14ac:dyDescent="0.2">
      <c r="A156" s="35"/>
      <c r="B156" s="92"/>
      <c r="C156" s="92"/>
    </row>
    <row r="157" spans="1:27" s="39" customFormat="1" hidden="1" x14ac:dyDescent="0.2">
      <c r="A157" s="43"/>
      <c r="B157" s="92"/>
      <c r="C157" s="92"/>
      <c r="D157" s="42"/>
      <c r="E157" s="29"/>
      <c r="F157" s="28"/>
      <c r="G157" s="38"/>
      <c r="H157" s="159"/>
      <c r="I157" s="159"/>
      <c r="J157" s="159"/>
      <c r="K157" s="159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</row>
    <row r="158" spans="1:27" s="39" customFormat="1" hidden="1" x14ac:dyDescent="0.2">
      <c r="A158" s="45"/>
      <c r="B158" s="92"/>
      <c r="C158" s="92"/>
      <c r="D158" s="42"/>
      <c r="E158" s="29"/>
      <c r="F158" s="28"/>
      <c r="G158" s="38"/>
      <c r="H158" s="159"/>
      <c r="I158" s="159"/>
      <c r="J158" s="159"/>
      <c r="K158" s="159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</row>
    <row r="159" spans="1:27" s="39" customFormat="1" hidden="1" x14ac:dyDescent="0.2">
      <c r="A159" s="41"/>
      <c r="B159" s="88"/>
      <c r="C159" s="149"/>
      <c r="D159" s="42"/>
      <c r="E159" s="29"/>
      <c r="F159" s="28"/>
      <c r="G159" s="38"/>
      <c r="H159" s="159"/>
      <c r="I159" s="159"/>
      <c r="J159" s="159"/>
      <c r="K159" s="159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</row>
    <row r="160" spans="1:27" s="39" customFormat="1" x14ac:dyDescent="0.2">
      <c r="A160" s="41"/>
      <c r="B160" s="88"/>
      <c r="C160" s="149"/>
      <c r="D160" s="42"/>
      <c r="E160" s="29"/>
      <c r="F160" s="28"/>
      <c r="G160" s="28"/>
      <c r="H160" s="159"/>
      <c r="I160" s="159"/>
      <c r="J160" s="159"/>
      <c r="K160" s="159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</row>
    <row r="161" spans="1:27" s="39" customFormat="1" x14ac:dyDescent="0.2">
      <c r="A161" s="41"/>
      <c r="B161" s="88"/>
      <c r="C161" s="149"/>
      <c r="D161" s="42"/>
      <c r="E161" s="29"/>
      <c r="F161" s="28"/>
      <c r="G161" s="38"/>
      <c r="H161" s="159"/>
      <c r="I161" s="159"/>
      <c r="J161" s="159"/>
      <c r="K161" s="159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</row>
    <row r="1048370" spans="1:27" s="88" customFormat="1" x14ac:dyDescent="0.2">
      <c r="A1048370" s="41" t="s">
        <v>234</v>
      </c>
      <c r="C1048370" s="149"/>
      <c r="D1048370" s="42"/>
      <c r="E1048370" s="29"/>
      <c r="F1048370" s="28"/>
      <c r="G1048370" s="38"/>
      <c r="H1048370" s="159"/>
      <c r="I1048370" s="159"/>
      <c r="J1048370" s="159"/>
      <c r="K1048370" s="159"/>
      <c r="L1048370" s="40"/>
      <c r="M1048370" s="40"/>
      <c r="N1048370" s="40"/>
      <c r="O1048370" s="40"/>
      <c r="P1048370" s="40"/>
      <c r="Q1048370" s="40"/>
      <c r="R1048370" s="40"/>
      <c r="S1048370" s="40"/>
      <c r="T1048370" s="40"/>
      <c r="U1048370" s="40"/>
      <c r="V1048370" s="40"/>
      <c r="W1048370" s="40"/>
      <c r="X1048370" s="40"/>
      <c r="Y1048370" s="40"/>
      <c r="Z1048370" s="40"/>
      <c r="AA1048370" s="40"/>
    </row>
  </sheetData>
  <mergeCells count="16">
    <mergeCell ref="B154:C154"/>
    <mergeCell ref="B155:C155"/>
    <mergeCell ref="B156:C156"/>
    <mergeCell ref="B157:C157"/>
    <mergeCell ref="B158:C158"/>
    <mergeCell ref="H4:K4"/>
    <mergeCell ref="A147:C147"/>
    <mergeCell ref="B149:C149"/>
    <mergeCell ref="B150:C150"/>
    <mergeCell ref="E4:G4"/>
    <mergeCell ref="A2:C2"/>
    <mergeCell ref="A3:D3"/>
    <mergeCell ref="A4:A5"/>
    <mergeCell ref="B4:B5"/>
    <mergeCell ref="C4:C5"/>
    <mergeCell ref="D4:D5"/>
  </mergeCells>
  <conditionalFormatting sqref="B10:B11">
    <cfRule type="duplicateValues" dxfId="14" priority="10"/>
  </conditionalFormatting>
  <conditionalFormatting sqref="B12:B17">
    <cfRule type="duplicateValues" dxfId="13" priority="9"/>
  </conditionalFormatting>
  <conditionalFormatting sqref="B43:B54">
    <cfRule type="duplicateValues" dxfId="12" priority="8"/>
  </conditionalFormatting>
  <conditionalFormatting sqref="B62:B63">
    <cfRule type="duplicateValues" dxfId="11" priority="7"/>
  </conditionalFormatting>
  <conditionalFormatting sqref="B79">
    <cfRule type="duplicateValues" dxfId="10" priority="6"/>
  </conditionalFormatting>
  <conditionalFormatting sqref="B94:B99">
    <cfRule type="duplicateValues" dxfId="9" priority="5"/>
  </conditionalFormatting>
  <conditionalFormatting sqref="B101">
    <cfRule type="duplicateValues" dxfId="8" priority="4"/>
  </conditionalFormatting>
  <conditionalFormatting sqref="B107">
    <cfRule type="duplicateValues" dxfId="7" priority="3"/>
  </conditionalFormatting>
  <conditionalFormatting sqref="B109">
    <cfRule type="duplicateValues" dxfId="6" priority="2"/>
  </conditionalFormatting>
  <conditionalFormatting sqref="B121:B124">
    <cfRule type="duplicateValues" dxfId="5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B56"/>
  <sheetViews>
    <sheetView view="pageBreakPreview" zoomScale="85" zoomScaleNormal="80" zoomScaleSheetLayoutView="85" workbookViewId="0">
      <pane ySplit="5" topLeftCell="A47" activePane="bottomLeft" state="frozen"/>
      <selection activeCell="A3" sqref="A3:XFD3"/>
      <selection pane="bottomLeft" activeCell="C65" sqref="C65"/>
    </sheetView>
  </sheetViews>
  <sheetFormatPr baseColWidth="10" defaultColWidth="11.42578125" defaultRowHeight="14.25" x14ac:dyDescent="0.2"/>
  <cols>
    <col min="1" max="1" width="10" style="5" customWidth="1"/>
    <col min="2" max="2" width="12" style="88" bestFit="1" customWidth="1"/>
    <col min="3" max="3" width="51.42578125" style="116" customWidth="1"/>
    <col min="4" max="4" width="23.85546875" style="3" customWidth="1"/>
    <col min="5" max="5" width="24.28515625" style="29" customWidth="1"/>
    <col min="6" max="6" width="23.28515625" style="28" customWidth="1"/>
    <col min="7" max="7" width="27.7109375" style="13" customWidth="1"/>
    <col min="8" max="8" width="19.42578125" style="13" customWidth="1"/>
    <col min="9" max="11" width="18.85546875" style="13" customWidth="1"/>
    <col min="12" max="12" width="14" style="1" hidden="1" customWidth="1"/>
    <col min="13" max="13" width="13.140625" style="1" hidden="1" customWidth="1"/>
    <col min="14" max="14" width="14.42578125" style="1" hidden="1" customWidth="1"/>
    <col min="15" max="15" width="48.140625" style="1" hidden="1" customWidth="1"/>
    <col min="16" max="16" width="27.42578125" style="1" hidden="1" customWidth="1"/>
    <col min="17" max="16384" width="11.42578125" style="1"/>
  </cols>
  <sheetData>
    <row r="1" spans="1:16" ht="15" customHeight="1" x14ac:dyDescent="0.2">
      <c r="A1" s="80" t="s">
        <v>0</v>
      </c>
      <c r="B1" s="80"/>
      <c r="C1" s="113"/>
      <c r="D1" s="80"/>
    </row>
    <row r="2" spans="1:16" ht="15" customHeight="1" x14ac:dyDescent="0.2">
      <c r="A2" s="80" t="s">
        <v>147</v>
      </c>
      <c r="B2" s="80"/>
      <c r="C2" s="113"/>
      <c r="D2" s="80"/>
      <c r="I2" s="222" t="s">
        <v>285</v>
      </c>
    </row>
    <row r="3" spans="1:16" ht="15.75" customHeight="1" thickBot="1" x14ac:dyDescent="0.25">
      <c r="A3" s="80" t="s">
        <v>235</v>
      </c>
      <c r="B3" s="80"/>
      <c r="C3" s="113"/>
      <c r="D3" s="80"/>
      <c r="E3" s="4"/>
      <c r="F3" s="13"/>
    </row>
    <row r="4" spans="1:16" ht="15" x14ac:dyDescent="0.2">
      <c r="A4" s="129" t="s">
        <v>2</v>
      </c>
      <c r="B4" s="130" t="s">
        <v>3</v>
      </c>
      <c r="C4" s="131" t="s">
        <v>4</v>
      </c>
      <c r="D4" s="207" t="s">
        <v>53</v>
      </c>
      <c r="E4" s="201" t="s">
        <v>45</v>
      </c>
      <c r="F4" s="132"/>
      <c r="G4" s="202"/>
      <c r="H4" s="145" t="s">
        <v>47</v>
      </c>
      <c r="I4" s="145"/>
      <c r="J4" s="145"/>
      <c r="K4" s="146"/>
      <c r="L4" s="143" t="s">
        <v>208</v>
      </c>
      <c r="M4" s="96"/>
      <c r="N4" s="96" t="s">
        <v>60</v>
      </c>
      <c r="O4" s="96" t="s">
        <v>61</v>
      </c>
      <c r="P4" s="96" t="s">
        <v>209</v>
      </c>
    </row>
    <row r="5" spans="1:16" ht="31.5" customHeight="1" thickBot="1" x14ac:dyDescent="0.25">
      <c r="A5" s="135"/>
      <c r="B5" s="136"/>
      <c r="C5" s="137"/>
      <c r="D5" s="208"/>
      <c r="E5" s="209" t="s">
        <v>44</v>
      </c>
      <c r="F5" s="138" t="s">
        <v>43</v>
      </c>
      <c r="G5" s="210" t="s">
        <v>49</v>
      </c>
      <c r="H5" s="211" t="s">
        <v>46</v>
      </c>
      <c r="I5" s="139" t="s">
        <v>44</v>
      </c>
      <c r="J5" s="139" t="s">
        <v>43</v>
      </c>
      <c r="K5" s="140" t="s">
        <v>49</v>
      </c>
      <c r="L5" s="206" t="s">
        <v>51</v>
      </c>
      <c r="M5" s="18" t="s">
        <v>52</v>
      </c>
      <c r="N5" s="96"/>
      <c r="O5" s="96"/>
      <c r="P5" s="96"/>
    </row>
    <row r="6" spans="1:16" ht="15" customHeight="1" x14ac:dyDescent="0.2">
      <c r="A6" s="175" t="s">
        <v>148</v>
      </c>
      <c r="B6" s="176"/>
      <c r="C6" s="176"/>
      <c r="D6" s="176"/>
      <c r="E6" s="175"/>
      <c r="F6" s="176"/>
      <c r="G6" s="188"/>
      <c r="H6" s="176"/>
      <c r="I6" s="176"/>
      <c r="J6" s="176"/>
      <c r="K6" s="176"/>
      <c r="L6" s="177"/>
      <c r="M6" s="177"/>
      <c r="N6" s="177"/>
      <c r="O6" s="177"/>
      <c r="P6" s="178"/>
    </row>
    <row r="7" spans="1:16" s="2" customFormat="1" ht="57" x14ac:dyDescent="0.2">
      <c r="A7" s="9">
        <v>1</v>
      </c>
      <c r="B7" s="8">
        <v>131632</v>
      </c>
      <c r="C7" s="115" t="s">
        <v>33</v>
      </c>
      <c r="D7" s="184" t="s">
        <v>161</v>
      </c>
      <c r="E7" s="86">
        <v>251085</v>
      </c>
      <c r="F7" s="25">
        <v>251085</v>
      </c>
      <c r="G7" s="189">
        <v>0</v>
      </c>
      <c r="H7" s="212">
        <v>464</v>
      </c>
      <c r="I7" s="213">
        <v>0</v>
      </c>
      <c r="J7" s="213">
        <v>72</v>
      </c>
      <c r="K7" s="213">
        <v>0</v>
      </c>
      <c r="L7" s="15">
        <v>40</v>
      </c>
      <c r="M7" s="15">
        <v>43</v>
      </c>
      <c r="N7" s="15">
        <v>464</v>
      </c>
      <c r="O7" s="15"/>
      <c r="P7" s="15"/>
    </row>
    <row r="8" spans="1:16" s="2" customFormat="1" ht="17.25" customHeight="1" x14ac:dyDescent="0.2">
      <c r="A8" s="108" t="s">
        <v>149</v>
      </c>
      <c r="B8" s="108"/>
      <c r="C8" s="108"/>
      <c r="D8" s="185"/>
      <c r="E8" s="190"/>
      <c r="F8" s="108"/>
      <c r="G8" s="191"/>
      <c r="H8" s="214"/>
      <c r="I8" s="215"/>
      <c r="J8" s="215"/>
      <c r="K8" s="215"/>
      <c r="L8" s="108"/>
      <c r="M8" s="108"/>
      <c r="N8" s="108"/>
      <c r="O8" s="108"/>
      <c r="P8" s="108"/>
    </row>
    <row r="9" spans="1:16" s="2" customFormat="1" ht="71.25" x14ac:dyDescent="0.2">
      <c r="A9" s="9">
        <v>2</v>
      </c>
      <c r="B9" s="10">
        <v>131309</v>
      </c>
      <c r="C9" s="115" t="s">
        <v>150</v>
      </c>
      <c r="D9" s="184" t="s">
        <v>161</v>
      </c>
      <c r="E9" s="86">
        <v>1013859</v>
      </c>
      <c r="F9" s="25">
        <v>1013859</v>
      </c>
      <c r="G9" s="189">
        <v>0</v>
      </c>
      <c r="H9" s="212">
        <v>1356</v>
      </c>
      <c r="I9" s="213">
        <v>0</v>
      </c>
      <c r="J9" s="213">
        <v>290</v>
      </c>
      <c r="K9" s="213">
        <v>0</v>
      </c>
      <c r="L9" s="15">
        <v>0</v>
      </c>
      <c r="M9" s="15">
        <v>452</v>
      </c>
      <c r="N9" s="15">
        <v>1356</v>
      </c>
      <c r="O9" s="15"/>
      <c r="P9" s="15"/>
    </row>
    <row r="10" spans="1:16" s="2" customFormat="1" ht="57" x14ac:dyDescent="0.2">
      <c r="A10" s="9">
        <f t="shared" ref="A10:A22" si="0">+A9+1</f>
        <v>3</v>
      </c>
      <c r="B10" s="8">
        <v>131645</v>
      </c>
      <c r="C10" s="115" t="s">
        <v>179</v>
      </c>
      <c r="D10" s="184" t="s">
        <v>161</v>
      </c>
      <c r="E10" s="192">
        <v>3852934</v>
      </c>
      <c r="F10" s="14">
        <v>3852934</v>
      </c>
      <c r="G10" s="189">
        <v>0</v>
      </c>
      <c r="H10" s="212">
        <v>1745</v>
      </c>
      <c r="I10" s="213">
        <v>2610</v>
      </c>
      <c r="J10" s="213">
        <v>1101</v>
      </c>
      <c r="K10" s="213">
        <v>0</v>
      </c>
      <c r="L10" s="15">
        <v>154</v>
      </c>
      <c r="M10" s="15">
        <v>157</v>
      </c>
      <c r="N10" s="15">
        <v>1745</v>
      </c>
      <c r="O10" s="15" t="s">
        <v>160</v>
      </c>
      <c r="P10" s="15" t="s">
        <v>62</v>
      </c>
    </row>
    <row r="11" spans="1:16" s="2" customFormat="1" ht="42.75" x14ac:dyDescent="0.2">
      <c r="A11" s="9">
        <f t="shared" si="0"/>
        <v>4</v>
      </c>
      <c r="B11" s="8">
        <v>132578</v>
      </c>
      <c r="C11" s="115" t="s">
        <v>151</v>
      </c>
      <c r="D11" s="184" t="s">
        <v>161</v>
      </c>
      <c r="E11" s="86">
        <v>817170</v>
      </c>
      <c r="F11" s="25">
        <v>817170</v>
      </c>
      <c r="G11" s="189">
        <v>0</v>
      </c>
      <c r="H11" s="212">
        <v>354</v>
      </c>
      <c r="I11" s="213">
        <v>0</v>
      </c>
      <c r="J11" s="213">
        <v>233</v>
      </c>
      <c r="K11" s="213">
        <v>0</v>
      </c>
      <c r="L11" s="15">
        <v>177</v>
      </c>
      <c r="M11" s="15">
        <v>147</v>
      </c>
      <c r="N11" s="15">
        <v>354</v>
      </c>
      <c r="O11" s="15"/>
      <c r="P11" s="15"/>
    </row>
    <row r="12" spans="1:16" s="2" customFormat="1" ht="42.75" x14ac:dyDescent="0.2">
      <c r="A12" s="9">
        <f t="shared" si="0"/>
        <v>5</v>
      </c>
      <c r="B12" s="10">
        <v>132781</v>
      </c>
      <c r="C12" s="115" t="s">
        <v>152</v>
      </c>
      <c r="D12" s="184" t="s">
        <v>161</v>
      </c>
      <c r="E12" s="86">
        <v>619245</v>
      </c>
      <c r="F12" s="25">
        <v>619245</v>
      </c>
      <c r="G12" s="189">
        <v>0</v>
      </c>
      <c r="H12" s="212">
        <v>2154</v>
      </c>
      <c r="I12" s="213">
        <v>711</v>
      </c>
      <c r="J12" s="213">
        <v>177</v>
      </c>
      <c r="K12" s="213">
        <v>0</v>
      </c>
      <c r="L12" s="15">
        <v>56</v>
      </c>
      <c r="M12" s="15">
        <v>64</v>
      </c>
      <c r="N12" s="15">
        <v>2154</v>
      </c>
      <c r="O12" s="15" t="s">
        <v>160</v>
      </c>
      <c r="P12" s="15" t="s">
        <v>62</v>
      </c>
    </row>
    <row r="13" spans="1:16" s="2" customFormat="1" ht="57" x14ac:dyDescent="0.2">
      <c r="A13" s="9">
        <f t="shared" si="0"/>
        <v>6</v>
      </c>
      <c r="B13" s="10">
        <v>133949</v>
      </c>
      <c r="C13" s="115" t="s">
        <v>153</v>
      </c>
      <c r="D13" s="184" t="s">
        <v>161</v>
      </c>
      <c r="E13" s="86">
        <v>1290366</v>
      </c>
      <c r="F13" s="25">
        <v>1290366</v>
      </c>
      <c r="G13" s="189">
        <v>0</v>
      </c>
      <c r="H13" s="212">
        <v>1536</v>
      </c>
      <c r="I13" s="213">
        <v>0</v>
      </c>
      <c r="J13" s="213">
        <v>369</v>
      </c>
      <c r="K13" s="213">
        <v>0</v>
      </c>
      <c r="L13" s="15">
        <v>14</v>
      </c>
      <c r="M13" s="15">
        <v>14</v>
      </c>
      <c r="N13" s="44">
        <f>+H13</f>
        <v>1536</v>
      </c>
      <c r="O13" s="15"/>
      <c r="P13" s="15"/>
    </row>
    <row r="14" spans="1:16" s="2" customFormat="1" ht="57" x14ac:dyDescent="0.2">
      <c r="A14" s="9">
        <f t="shared" si="0"/>
        <v>7</v>
      </c>
      <c r="B14" s="10">
        <v>138245</v>
      </c>
      <c r="C14" s="115" t="s">
        <v>154</v>
      </c>
      <c r="D14" s="184" t="s">
        <v>161</v>
      </c>
      <c r="E14" s="86">
        <v>829521</v>
      </c>
      <c r="F14" s="25">
        <v>829521</v>
      </c>
      <c r="G14" s="189">
        <v>0</v>
      </c>
      <c r="H14" s="212">
        <v>373.37</v>
      </c>
      <c r="I14" s="213">
        <v>0</v>
      </c>
      <c r="J14" s="213">
        <v>237</v>
      </c>
      <c r="K14" s="213">
        <v>0</v>
      </c>
      <c r="L14" s="15">
        <v>62</v>
      </c>
      <c r="M14" s="15">
        <v>49</v>
      </c>
      <c r="N14" s="44">
        <f>+H14</f>
        <v>373.37</v>
      </c>
      <c r="O14" s="15"/>
      <c r="P14" s="15"/>
    </row>
    <row r="15" spans="1:16" s="2" customFormat="1" ht="57" x14ac:dyDescent="0.2">
      <c r="A15" s="9">
        <f t="shared" si="0"/>
        <v>8</v>
      </c>
      <c r="B15" s="10">
        <v>155983</v>
      </c>
      <c r="C15" s="115" t="s">
        <v>155</v>
      </c>
      <c r="D15" s="184" t="s">
        <v>161</v>
      </c>
      <c r="E15" s="86">
        <v>810167</v>
      </c>
      <c r="F15" s="25">
        <v>810167</v>
      </c>
      <c r="G15" s="189">
        <v>0</v>
      </c>
      <c r="H15" s="212">
        <v>1673</v>
      </c>
      <c r="I15" s="213">
        <v>0</v>
      </c>
      <c r="J15" s="213">
        <v>154</v>
      </c>
      <c r="K15" s="213">
        <v>0</v>
      </c>
      <c r="L15" s="15">
        <v>55</v>
      </c>
      <c r="M15" s="15">
        <v>15</v>
      </c>
      <c r="N15" s="44">
        <f>+H15</f>
        <v>1673</v>
      </c>
      <c r="O15" s="15" t="s">
        <v>162</v>
      </c>
      <c r="P15" s="15" t="s">
        <v>62</v>
      </c>
    </row>
    <row r="16" spans="1:16" s="2" customFormat="1" ht="57" x14ac:dyDescent="0.2">
      <c r="A16" s="9">
        <f t="shared" si="0"/>
        <v>9</v>
      </c>
      <c r="B16" s="19">
        <v>170181</v>
      </c>
      <c r="C16" s="115" t="s">
        <v>156</v>
      </c>
      <c r="D16" s="184" t="s">
        <v>161</v>
      </c>
      <c r="E16" s="86">
        <v>512050</v>
      </c>
      <c r="F16" s="25">
        <v>512050</v>
      </c>
      <c r="G16" s="189">
        <v>0</v>
      </c>
      <c r="H16" s="212">
        <v>849</v>
      </c>
      <c r="I16" s="213">
        <v>552</v>
      </c>
      <c r="J16" s="213">
        <v>178</v>
      </c>
      <c r="K16" s="213">
        <v>0</v>
      </c>
      <c r="L16" s="15">
        <v>15</v>
      </c>
      <c r="M16" s="15">
        <v>14</v>
      </c>
      <c r="N16" s="44">
        <f>+H16</f>
        <v>849</v>
      </c>
      <c r="O16" s="15" t="s">
        <v>163</v>
      </c>
      <c r="P16" s="15" t="s">
        <v>62</v>
      </c>
    </row>
    <row r="17" spans="1:17" s="2" customFormat="1" ht="57" x14ac:dyDescent="0.2">
      <c r="A17" s="9">
        <f t="shared" si="0"/>
        <v>10</v>
      </c>
      <c r="B17" s="10">
        <v>224215</v>
      </c>
      <c r="C17" s="115" t="s">
        <v>157</v>
      </c>
      <c r="D17" s="184" t="s">
        <v>161</v>
      </c>
      <c r="E17" s="86">
        <v>687322</v>
      </c>
      <c r="F17" s="25">
        <v>687322</v>
      </c>
      <c r="G17" s="189">
        <v>0</v>
      </c>
      <c r="H17" s="212">
        <v>1808</v>
      </c>
      <c r="I17" s="213">
        <v>0</v>
      </c>
      <c r="J17" s="213">
        <v>231</v>
      </c>
      <c r="K17" s="213">
        <v>0</v>
      </c>
      <c r="L17" s="15">
        <v>28</v>
      </c>
      <c r="M17" s="15">
        <v>30</v>
      </c>
      <c r="N17" s="44">
        <f>+H17</f>
        <v>1808</v>
      </c>
      <c r="O17" s="15" t="s">
        <v>164</v>
      </c>
      <c r="P17" s="15" t="s">
        <v>62</v>
      </c>
    </row>
    <row r="18" spans="1:17" s="2" customFormat="1" ht="28.5" x14ac:dyDescent="0.2">
      <c r="A18" s="9">
        <f t="shared" si="0"/>
        <v>11</v>
      </c>
      <c r="B18" s="8">
        <v>224335</v>
      </c>
      <c r="C18" s="115" t="s">
        <v>158</v>
      </c>
      <c r="D18" s="184" t="s">
        <v>161</v>
      </c>
      <c r="E18" s="193">
        <v>538771</v>
      </c>
      <c r="F18" s="26">
        <v>538771</v>
      </c>
      <c r="G18" s="189">
        <v>0</v>
      </c>
      <c r="H18" s="212">
        <v>939</v>
      </c>
      <c r="I18" s="213">
        <v>0</v>
      </c>
      <c r="J18" s="213">
        <v>146</v>
      </c>
      <c r="K18" s="213">
        <v>0</v>
      </c>
      <c r="L18" s="15">
        <v>96</v>
      </c>
      <c r="M18" s="15">
        <v>109</v>
      </c>
      <c r="N18" s="44">
        <f>+H18</f>
        <v>939</v>
      </c>
      <c r="O18" s="15"/>
      <c r="P18" s="15"/>
    </row>
    <row r="19" spans="1:17" s="2" customFormat="1" ht="42.75" x14ac:dyDescent="0.2">
      <c r="A19" s="9">
        <f t="shared" si="0"/>
        <v>12</v>
      </c>
      <c r="B19" s="8">
        <v>224376</v>
      </c>
      <c r="C19" s="115" t="s">
        <v>159</v>
      </c>
      <c r="D19" s="184" t="s">
        <v>161</v>
      </c>
      <c r="E19" s="86">
        <v>624278</v>
      </c>
      <c r="F19" s="25">
        <v>624278</v>
      </c>
      <c r="G19" s="189">
        <v>0</v>
      </c>
      <c r="H19" s="212">
        <v>1314</v>
      </c>
      <c r="I19" s="213">
        <v>0</v>
      </c>
      <c r="J19" s="213">
        <v>196</v>
      </c>
      <c r="K19" s="213">
        <v>0</v>
      </c>
      <c r="L19" s="15">
        <v>58</v>
      </c>
      <c r="M19" s="15">
        <v>73</v>
      </c>
      <c r="N19" s="44">
        <f>+H19</f>
        <v>1314</v>
      </c>
      <c r="O19" s="15" t="s">
        <v>164</v>
      </c>
      <c r="P19" s="15" t="s">
        <v>62</v>
      </c>
    </row>
    <row r="20" spans="1:17" s="2" customFormat="1" ht="42.75" x14ac:dyDescent="0.2">
      <c r="A20" s="9">
        <f t="shared" si="0"/>
        <v>13</v>
      </c>
      <c r="B20" s="8">
        <v>241817</v>
      </c>
      <c r="C20" s="115" t="s">
        <v>233</v>
      </c>
      <c r="D20" s="184" t="s">
        <v>161</v>
      </c>
      <c r="E20" s="192">
        <v>4200903</v>
      </c>
      <c r="F20" s="14">
        <v>4200903</v>
      </c>
      <c r="G20" s="189">
        <v>0</v>
      </c>
      <c r="H20" s="212">
        <v>1476</v>
      </c>
      <c r="I20" s="213">
        <v>1133</v>
      </c>
      <c r="J20" s="213">
        <v>1200</v>
      </c>
      <c r="K20" s="213">
        <v>0</v>
      </c>
      <c r="L20" s="15">
        <v>53</v>
      </c>
      <c r="M20" s="15">
        <v>62</v>
      </c>
      <c r="N20" s="44">
        <f>+H20</f>
        <v>1476</v>
      </c>
      <c r="O20" s="15" t="s">
        <v>185</v>
      </c>
      <c r="P20" s="15" t="s">
        <v>62</v>
      </c>
    </row>
    <row r="21" spans="1:17" s="2" customFormat="1" ht="57" x14ac:dyDescent="0.2">
      <c r="A21" s="9">
        <f t="shared" si="0"/>
        <v>14</v>
      </c>
      <c r="B21" s="8">
        <v>241971</v>
      </c>
      <c r="C21" s="115" t="s">
        <v>178</v>
      </c>
      <c r="D21" s="184" t="s">
        <v>161</v>
      </c>
      <c r="E21" s="192">
        <v>3702093</v>
      </c>
      <c r="F21" s="14">
        <v>3702093</v>
      </c>
      <c r="G21" s="189">
        <v>0</v>
      </c>
      <c r="H21" s="212">
        <v>1431</v>
      </c>
      <c r="I21" s="213">
        <v>1088</v>
      </c>
      <c r="J21" s="213">
        <v>1058</v>
      </c>
      <c r="K21" s="213">
        <v>0</v>
      </c>
      <c r="L21" s="15">
        <v>250</v>
      </c>
      <c r="M21" s="15">
        <v>238</v>
      </c>
      <c r="N21" s="44">
        <f>+H21</f>
        <v>1431</v>
      </c>
      <c r="O21" s="15" t="s">
        <v>187</v>
      </c>
      <c r="P21" s="15" t="s">
        <v>62</v>
      </c>
    </row>
    <row r="22" spans="1:17" s="2" customFormat="1" ht="25.5" customHeight="1" x14ac:dyDescent="0.2">
      <c r="A22" s="9">
        <f t="shared" si="0"/>
        <v>15</v>
      </c>
      <c r="B22" s="8">
        <v>243912</v>
      </c>
      <c r="C22" s="115" t="s">
        <v>181</v>
      </c>
      <c r="D22" s="184" t="s">
        <v>161</v>
      </c>
      <c r="E22" s="192">
        <v>4000000</v>
      </c>
      <c r="F22" s="14">
        <v>4000000</v>
      </c>
      <c r="G22" s="189">
        <v>0</v>
      </c>
      <c r="H22" s="212">
        <v>659</v>
      </c>
      <c r="I22" s="213">
        <v>883</v>
      </c>
      <c r="J22" s="213">
        <v>1143</v>
      </c>
      <c r="K22" s="213">
        <v>0</v>
      </c>
      <c r="L22" s="15">
        <v>100</v>
      </c>
      <c r="M22" s="15">
        <v>96</v>
      </c>
      <c r="N22" s="44">
        <f>+H22</f>
        <v>659</v>
      </c>
      <c r="O22" s="15" t="s">
        <v>162</v>
      </c>
      <c r="P22" s="15" t="s">
        <v>62</v>
      </c>
    </row>
    <row r="23" spans="1:17" s="2" customFormat="1" ht="15" customHeight="1" x14ac:dyDescent="0.2">
      <c r="A23" s="179" t="s">
        <v>165</v>
      </c>
      <c r="B23" s="179"/>
      <c r="C23" s="179"/>
      <c r="D23" s="180"/>
      <c r="E23" s="194"/>
      <c r="F23" s="179"/>
      <c r="G23" s="195"/>
      <c r="H23" s="216"/>
      <c r="I23" s="217"/>
      <c r="J23" s="217"/>
      <c r="K23" s="217"/>
      <c r="L23" s="179"/>
      <c r="M23" s="179"/>
      <c r="N23" s="179"/>
      <c r="O23" s="179"/>
      <c r="P23" s="179"/>
    </row>
    <row r="24" spans="1:17" s="2" customFormat="1" ht="42.75" x14ac:dyDescent="0.2">
      <c r="A24" s="9">
        <v>16</v>
      </c>
      <c r="B24" s="8">
        <v>170167</v>
      </c>
      <c r="C24" s="115" t="s">
        <v>34</v>
      </c>
      <c r="D24" s="184" t="s">
        <v>161</v>
      </c>
      <c r="E24" s="86">
        <v>1065064</v>
      </c>
      <c r="F24" s="25">
        <v>1065064</v>
      </c>
      <c r="G24" s="189">
        <v>0</v>
      </c>
      <c r="H24" s="212">
        <v>571</v>
      </c>
      <c r="I24" s="213">
        <v>304</v>
      </c>
      <c r="J24" s="213">
        <v>304.10000000000002</v>
      </c>
      <c r="K24" s="213">
        <v>0</v>
      </c>
      <c r="L24" s="15">
        <v>235</v>
      </c>
      <c r="M24" s="15">
        <v>180</v>
      </c>
      <c r="N24" s="44">
        <f>+H24</f>
        <v>571</v>
      </c>
      <c r="O24" s="15"/>
      <c r="P24" s="15"/>
    </row>
    <row r="25" spans="1:17" ht="18" customHeight="1" x14ac:dyDescent="0.2">
      <c r="A25" s="8">
        <f>+A24+1</f>
        <v>17</v>
      </c>
      <c r="B25" s="8">
        <v>224915</v>
      </c>
      <c r="C25" s="115" t="s">
        <v>180</v>
      </c>
      <c r="D25" s="184" t="s">
        <v>161</v>
      </c>
      <c r="E25" s="192">
        <v>2450000</v>
      </c>
      <c r="F25" s="14">
        <v>2450000</v>
      </c>
      <c r="G25" s="189">
        <v>0</v>
      </c>
      <c r="H25" s="212">
        <v>708</v>
      </c>
      <c r="I25" s="213">
        <v>546</v>
      </c>
      <c r="J25" s="213">
        <v>700</v>
      </c>
      <c r="K25" s="213">
        <v>0</v>
      </c>
      <c r="L25" s="15">
        <v>156</v>
      </c>
      <c r="M25" s="15">
        <v>210</v>
      </c>
      <c r="N25" s="15">
        <v>707.77584571428565</v>
      </c>
      <c r="O25" s="15" t="s">
        <v>186</v>
      </c>
      <c r="P25" s="15" t="s">
        <v>62</v>
      </c>
      <c r="Q25" s="22"/>
    </row>
    <row r="26" spans="1:17" ht="15" customHeight="1" x14ac:dyDescent="0.2">
      <c r="A26" s="179" t="s">
        <v>166</v>
      </c>
      <c r="B26" s="179"/>
      <c r="C26" s="179"/>
      <c r="D26" s="180"/>
      <c r="E26" s="194"/>
      <c r="F26" s="179"/>
      <c r="G26" s="195"/>
      <c r="H26" s="216"/>
      <c r="I26" s="217"/>
      <c r="J26" s="217"/>
      <c r="K26" s="217"/>
      <c r="L26" s="179"/>
      <c r="M26" s="179"/>
      <c r="N26" s="179"/>
      <c r="O26" s="179"/>
      <c r="P26" s="179"/>
      <c r="Q26" s="89"/>
    </row>
    <row r="27" spans="1:17" ht="57" x14ac:dyDescent="0.2">
      <c r="A27" s="8">
        <f>+A25+1</f>
        <v>18</v>
      </c>
      <c r="B27" s="8">
        <v>133899</v>
      </c>
      <c r="C27" s="115" t="s">
        <v>177</v>
      </c>
      <c r="D27" s="184" t="s">
        <v>161</v>
      </c>
      <c r="E27" s="192">
        <v>3794070</v>
      </c>
      <c r="F27" s="14">
        <v>3794070</v>
      </c>
      <c r="G27" s="189">
        <v>0</v>
      </c>
      <c r="H27" s="212">
        <v>2701</v>
      </c>
      <c r="I27" s="213">
        <v>2011</v>
      </c>
      <c r="J27" s="213">
        <v>1084</v>
      </c>
      <c r="K27" s="213">
        <v>0</v>
      </c>
      <c r="L27" s="15">
        <v>222</v>
      </c>
      <c r="M27" s="15">
        <v>299</v>
      </c>
      <c r="N27" s="15">
        <v>2701</v>
      </c>
      <c r="O27" s="15" t="s">
        <v>184</v>
      </c>
      <c r="P27" s="15" t="s">
        <v>62</v>
      </c>
    </row>
    <row r="28" spans="1:17" ht="55.5" customHeight="1" x14ac:dyDescent="0.2">
      <c r="A28" s="9">
        <f>+A27+1</f>
        <v>19</v>
      </c>
      <c r="B28" s="8">
        <v>170188</v>
      </c>
      <c r="C28" s="115" t="s">
        <v>167</v>
      </c>
      <c r="D28" s="184" t="s">
        <v>161</v>
      </c>
      <c r="E28" s="86">
        <v>716870</v>
      </c>
      <c r="F28" s="25">
        <v>716870</v>
      </c>
      <c r="G28" s="189">
        <v>422382.06</v>
      </c>
      <c r="H28" s="212">
        <v>1215</v>
      </c>
      <c r="I28" s="213">
        <v>689</v>
      </c>
      <c r="J28" s="213">
        <v>205</v>
      </c>
      <c r="K28" s="213">
        <v>90.31</v>
      </c>
      <c r="L28" s="15">
        <v>215</v>
      </c>
      <c r="M28" s="15">
        <v>265</v>
      </c>
      <c r="N28" s="15">
        <v>1215.0910428571401</v>
      </c>
      <c r="O28" s="15" t="s">
        <v>168</v>
      </c>
      <c r="P28" s="15" t="s">
        <v>62</v>
      </c>
    </row>
    <row r="29" spans="1:17" ht="15" customHeight="1" x14ac:dyDescent="0.2">
      <c r="A29" s="180" t="s">
        <v>169</v>
      </c>
      <c r="B29" s="181"/>
      <c r="C29" s="181"/>
      <c r="D29" s="181"/>
      <c r="E29" s="196"/>
      <c r="F29" s="181"/>
      <c r="G29" s="197"/>
      <c r="H29" s="218"/>
      <c r="I29" s="218"/>
      <c r="J29" s="218"/>
      <c r="K29" s="218"/>
      <c r="L29" s="181"/>
      <c r="M29" s="181"/>
      <c r="N29" s="181"/>
      <c r="O29" s="181"/>
      <c r="P29" s="182"/>
    </row>
    <row r="30" spans="1:17" ht="42.75" x14ac:dyDescent="0.2">
      <c r="A30" s="9">
        <v>20</v>
      </c>
      <c r="B30" s="8">
        <v>209400</v>
      </c>
      <c r="C30" s="115" t="s">
        <v>27</v>
      </c>
      <c r="D30" s="184" t="s">
        <v>161</v>
      </c>
      <c r="E30" s="86">
        <v>632904</v>
      </c>
      <c r="F30" s="25">
        <v>632904</v>
      </c>
      <c r="G30" s="189">
        <v>0</v>
      </c>
      <c r="H30" s="212">
        <v>1177</v>
      </c>
      <c r="I30" s="213">
        <v>0</v>
      </c>
      <c r="J30" s="213">
        <v>181</v>
      </c>
      <c r="K30" s="213">
        <v>0</v>
      </c>
      <c r="L30" s="15">
        <v>8400</v>
      </c>
      <c r="M30" s="15">
        <v>12600</v>
      </c>
      <c r="N30" s="15">
        <v>1177</v>
      </c>
      <c r="O30" s="15" t="s">
        <v>172</v>
      </c>
      <c r="P30" s="15" t="s">
        <v>173</v>
      </c>
    </row>
    <row r="31" spans="1:17" ht="28.5" x14ac:dyDescent="0.2">
      <c r="A31" s="9">
        <f t="shared" ref="A31:A47" si="1">+A30+1</f>
        <v>21</v>
      </c>
      <c r="B31" s="8">
        <v>223854</v>
      </c>
      <c r="C31" s="115" t="s">
        <v>26</v>
      </c>
      <c r="D31" s="184" t="s">
        <v>161</v>
      </c>
      <c r="E31" s="86">
        <v>343708</v>
      </c>
      <c r="F31" s="25">
        <v>343708</v>
      </c>
      <c r="G31" s="189">
        <v>0</v>
      </c>
      <c r="H31" s="212">
        <v>959</v>
      </c>
      <c r="I31" s="213">
        <v>345</v>
      </c>
      <c r="J31" s="213">
        <v>98</v>
      </c>
      <c r="K31" s="213">
        <v>0</v>
      </c>
      <c r="L31" s="15">
        <v>6400</v>
      </c>
      <c r="M31" s="15">
        <v>9600</v>
      </c>
      <c r="N31" s="15">
        <v>859</v>
      </c>
      <c r="O31" s="15" t="s">
        <v>174</v>
      </c>
      <c r="P31" s="15" t="s">
        <v>62</v>
      </c>
    </row>
    <row r="32" spans="1:17" s="7" customFormat="1" ht="42.75" x14ac:dyDescent="0.2">
      <c r="A32" s="9">
        <f t="shared" si="1"/>
        <v>22</v>
      </c>
      <c r="B32" s="8">
        <v>223891</v>
      </c>
      <c r="C32" s="115" t="s">
        <v>29</v>
      </c>
      <c r="D32" s="184" t="s">
        <v>161</v>
      </c>
      <c r="E32" s="86">
        <v>257324</v>
      </c>
      <c r="F32" s="25">
        <v>257324</v>
      </c>
      <c r="G32" s="189">
        <v>0</v>
      </c>
      <c r="H32" s="212">
        <v>718</v>
      </c>
      <c r="I32" s="213">
        <v>0</v>
      </c>
      <c r="J32" s="213">
        <v>74</v>
      </c>
      <c r="K32" s="213">
        <v>0</v>
      </c>
      <c r="L32" s="15">
        <v>6400</v>
      </c>
      <c r="M32" s="15">
        <v>9600</v>
      </c>
      <c r="N32" s="15">
        <v>718</v>
      </c>
      <c r="O32" s="15" t="s">
        <v>174</v>
      </c>
      <c r="P32" s="15" t="s">
        <v>62</v>
      </c>
    </row>
    <row r="33" spans="1:16" ht="28.5" x14ac:dyDescent="0.2">
      <c r="A33" s="9">
        <f t="shared" si="1"/>
        <v>23</v>
      </c>
      <c r="B33" s="10">
        <v>223945</v>
      </c>
      <c r="C33" s="115" t="s">
        <v>30</v>
      </c>
      <c r="D33" s="184" t="s">
        <v>161</v>
      </c>
      <c r="E33" s="86">
        <v>5588225</v>
      </c>
      <c r="F33" s="25">
        <v>5588225</v>
      </c>
      <c r="G33" s="189">
        <v>0</v>
      </c>
      <c r="H33" s="212">
        <v>1111</v>
      </c>
      <c r="I33" s="213">
        <v>1171</v>
      </c>
      <c r="J33" s="213">
        <v>1597</v>
      </c>
      <c r="K33" s="213">
        <v>0</v>
      </c>
      <c r="L33" s="15">
        <v>6400</v>
      </c>
      <c r="M33" s="15">
        <v>9600</v>
      </c>
      <c r="N33" s="15">
        <v>1111</v>
      </c>
      <c r="O33" s="15" t="s">
        <v>174</v>
      </c>
      <c r="P33" s="15" t="s">
        <v>62</v>
      </c>
    </row>
    <row r="34" spans="1:16" ht="42.75" x14ac:dyDescent="0.2">
      <c r="A34" s="9">
        <f t="shared" si="1"/>
        <v>24</v>
      </c>
      <c r="B34" s="10">
        <v>223988</v>
      </c>
      <c r="C34" s="115" t="s">
        <v>28</v>
      </c>
      <c r="D34" s="184" t="s">
        <v>161</v>
      </c>
      <c r="E34" s="86">
        <v>4719681</v>
      </c>
      <c r="F34" s="25">
        <v>4719681</v>
      </c>
      <c r="G34" s="189">
        <v>0</v>
      </c>
      <c r="H34" s="212">
        <v>784</v>
      </c>
      <c r="I34" s="213">
        <v>1041</v>
      </c>
      <c r="J34" s="213">
        <v>1348</v>
      </c>
      <c r="K34" s="213">
        <v>0</v>
      </c>
      <c r="L34" s="15">
        <v>6400</v>
      </c>
      <c r="M34" s="15">
        <v>9600</v>
      </c>
      <c r="N34" s="15">
        <v>784</v>
      </c>
      <c r="O34" s="15" t="s">
        <v>174</v>
      </c>
      <c r="P34" s="15" t="s">
        <v>62</v>
      </c>
    </row>
    <row r="35" spans="1:16" ht="42.75" x14ac:dyDescent="0.2">
      <c r="A35" s="9">
        <f t="shared" si="1"/>
        <v>25</v>
      </c>
      <c r="B35" s="10">
        <v>224014</v>
      </c>
      <c r="C35" s="115" t="s">
        <v>32</v>
      </c>
      <c r="D35" s="184" t="s">
        <v>161</v>
      </c>
      <c r="E35" s="86">
        <v>3337255</v>
      </c>
      <c r="F35" s="25">
        <v>3337255</v>
      </c>
      <c r="G35" s="189">
        <v>0</v>
      </c>
      <c r="H35" s="212">
        <v>841</v>
      </c>
      <c r="I35" s="213">
        <v>657</v>
      </c>
      <c r="J35" s="213">
        <v>954</v>
      </c>
      <c r="K35" s="213">
        <v>0</v>
      </c>
      <c r="L35" s="15">
        <v>6400</v>
      </c>
      <c r="M35" s="15">
        <v>9600</v>
      </c>
      <c r="N35" s="15">
        <v>841</v>
      </c>
      <c r="O35" s="15" t="s">
        <v>174</v>
      </c>
      <c r="P35" s="15" t="s">
        <v>62</v>
      </c>
    </row>
    <row r="36" spans="1:16" ht="42.75" x14ac:dyDescent="0.2">
      <c r="A36" s="9">
        <f t="shared" si="1"/>
        <v>26</v>
      </c>
      <c r="B36" s="10">
        <v>224020</v>
      </c>
      <c r="C36" s="115" t="s">
        <v>31</v>
      </c>
      <c r="D36" s="184" t="s">
        <v>161</v>
      </c>
      <c r="E36" s="86">
        <v>3898297</v>
      </c>
      <c r="F36" s="25">
        <v>3898297</v>
      </c>
      <c r="G36" s="189">
        <v>0</v>
      </c>
      <c r="H36" s="212">
        <v>694</v>
      </c>
      <c r="I36" s="213">
        <v>697</v>
      </c>
      <c r="J36" s="213">
        <v>1114</v>
      </c>
      <c r="K36" s="213">
        <v>0</v>
      </c>
      <c r="L36" s="15">
        <v>6400</v>
      </c>
      <c r="M36" s="15">
        <v>9600</v>
      </c>
      <c r="N36" s="15">
        <v>694</v>
      </c>
      <c r="O36" s="15" t="s">
        <v>174</v>
      </c>
      <c r="P36" s="15" t="s">
        <v>62</v>
      </c>
    </row>
    <row r="37" spans="1:16" ht="28.5" x14ac:dyDescent="0.2">
      <c r="A37" s="9">
        <f t="shared" si="1"/>
        <v>27</v>
      </c>
      <c r="B37" s="10">
        <v>224103</v>
      </c>
      <c r="C37" s="115" t="s">
        <v>170</v>
      </c>
      <c r="D37" s="184" t="s">
        <v>161</v>
      </c>
      <c r="E37" s="86">
        <v>5739318</v>
      </c>
      <c r="F37" s="25">
        <v>5739318</v>
      </c>
      <c r="G37" s="189">
        <v>0</v>
      </c>
      <c r="H37" s="212">
        <v>1136</v>
      </c>
      <c r="I37" s="213">
        <v>1402</v>
      </c>
      <c r="J37" s="213">
        <v>1640</v>
      </c>
      <c r="K37" s="213">
        <v>0</v>
      </c>
      <c r="L37" s="15">
        <v>6400</v>
      </c>
      <c r="M37" s="15">
        <v>9600</v>
      </c>
      <c r="N37" s="15">
        <v>1136</v>
      </c>
      <c r="O37" s="15" t="s">
        <v>174</v>
      </c>
      <c r="P37" s="15" t="s">
        <v>62</v>
      </c>
    </row>
    <row r="38" spans="1:16" ht="28.5" x14ac:dyDescent="0.2">
      <c r="A38" s="9">
        <f t="shared" si="1"/>
        <v>28</v>
      </c>
      <c r="B38" s="11">
        <v>224123</v>
      </c>
      <c r="C38" s="115" t="s">
        <v>171</v>
      </c>
      <c r="D38" s="184" t="s">
        <v>161</v>
      </c>
      <c r="E38" s="86">
        <v>3440778</v>
      </c>
      <c r="F38" s="25">
        <v>3440778</v>
      </c>
      <c r="G38" s="189">
        <v>0</v>
      </c>
      <c r="H38" s="212">
        <v>960</v>
      </c>
      <c r="I38" s="213">
        <v>674</v>
      </c>
      <c r="J38" s="213">
        <v>983</v>
      </c>
      <c r="K38" s="213">
        <v>0</v>
      </c>
      <c r="L38" s="15">
        <v>6400</v>
      </c>
      <c r="M38" s="15">
        <v>9600</v>
      </c>
      <c r="N38" s="15">
        <v>960</v>
      </c>
      <c r="O38" s="15" t="s">
        <v>174</v>
      </c>
      <c r="P38" s="15" t="s">
        <v>62</v>
      </c>
    </row>
    <row r="39" spans="1:16" ht="42.75" x14ac:dyDescent="0.2">
      <c r="A39" s="8">
        <f t="shared" si="1"/>
        <v>29</v>
      </c>
      <c r="B39" s="8">
        <v>227552</v>
      </c>
      <c r="C39" s="115" t="s">
        <v>183</v>
      </c>
      <c r="D39" s="184" t="s">
        <v>161</v>
      </c>
      <c r="E39" s="192">
        <v>1626467</v>
      </c>
      <c r="F39" s="14">
        <v>1626467</v>
      </c>
      <c r="G39" s="189">
        <v>0</v>
      </c>
      <c r="H39" s="219">
        <v>1570</v>
      </c>
      <c r="I39" s="213">
        <v>1526</v>
      </c>
      <c r="J39" s="213">
        <v>465</v>
      </c>
      <c r="K39" s="213">
        <v>0</v>
      </c>
      <c r="L39" s="15">
        <v>6400</v>
      </c>
      <c r="M39" s="15">
        <v>9600</v>
      </c>
      <c r="N39" s="15">
        <v>1570</v>
      </c>
      <c r="O39" s="15" t="s">
        <v>174</v>
      </c>
      <c r="P39" s="15" t="s">
        <v>62</v>
      </c>
    </row>
    <row r="40" spans="1:16" ht="28.5" x14ac:dyDescent="0.2">
      <c r="A40" s="8">
        <f t="shared" si="1"/>
        <v>30</v>
      </c>
      <c r="B40" s="8">
        <v>232678</v>
      </c>
      <c r="C40" s="115" t="s">
        <v>182</v>
      </c>
      <c r="D40" s="184" t="s">
        <v>161</v>
      </c>
      <c r="E40" s="192">
        <v>1173549</v>
      </c>
      <c r="F40" s="14">
        <v>1173549</v>
      </c>
      <c r="G40" s="189">
        <v>0</v>
      </c>
      <c r="H40" s="219">
        <v>1469</v>
      </c>
      <c r="I40" s="213">
        <v>1527</v>
      </c>
      <c r="J40" s="213">
        <v>335</v>
      </c>
      <c r="K40" s="213">
        <v>0</v>
      </c>
      <c r="L40" s="15">
        <v>6400</v>
      </c>
      <c r="M40" s="15">
        <v>9600</v>
      </c>
      <c r="N40" s="15">
        <v>1469</v>
      </c>
      <c r="O40" s="15" t="s">
        <v>174</v>
      </c>
      <c r="P40" s="15" t="s">
        <v>62</v>
      </c>
    </row>
    <row r="41" spans="1:16" ht="28.5" x14ac:dyDescent="0.2">
      <c r="A41" s="11">
        <f t="shared" si="1"/>
        <v>31</v>
      </c>
      <c r="B41" s="11">
        <v>244266</v>
      </c>
      <c r="C41" s="115" t="s">
        <v>212</v>
      </c>
      <c r="D41" s="184" t="s">
        <v>161</v>
      </c>
      <c r="E41" s="192">
        <v>3401618</v>
      </c>
      <c r="F41" s="14">
        <v>3401618</v>
      </c>
      <c r="G41" s="189">
        <v>0</v>
      </c>
      <c r="H41" s="219">
        <v>1465.7142857142858</v>
      </c>
      <c r="I41" s="213">
        <v>608</v>
      </c>
      <c r="J41" s="213">
        <v>972</v>
      </c>
      <c r="K41" s="213">
        <v>0</v>
      </c>
      <c r="L41" s="15">
        <v>6400</v>
      </c>
      <c r="M41" s="15">
        <v>9600</v>
      </c>
      <c r="N41" s="15">
        <v>1465.7142857142858</v>
      </c>
      <c r="O41" s="15" t="s">
        <v>174</v>
      </c>
      <c r="P41" s="15" t="s">
        <v>62</v>
      </c>
    </row>
    <row r="42" spans="1:16" ht="28.5" x14ac:dyDescent="0.2">
      <c r="A42" s="11">
        <f t="shared" si="1"/>
        <v>32</v>
      </c>
      <c r="B42" s="11">
        <v>244292</v>
      </c>
      <c r="C42" s="115" t="s">
        <v>213</v>
      </c>
      <c r="D42" s="184" t="s">
        <v>161</v>
      </c>
      <c r="E42" s="192">
        <v>5475608</v>
      </c>
      <c r="F42" s="14">
        <v>5475608</v>
      </c>
      <c r="G42" s="189">
        <v>0</v>
      </c>
      <c r="H42" s="219">
        <v>1620</v>
      </c>
      <c r="I42" s="213">
        <v>1221</v>
      </c>
      <c r="J42" s="213">
        <v>1564</v>
      </c>
      <c r="K42" s="213">
        <v>0</v>
      </c>
      <c r="L42" s="15">
        <v>8408</v>
      </c>
      <c r="M42" s="15">
        <v>12606</v>
      </c>
      <c r="N42" s="15">
        <v>1620</v>
      </c>
      <c r="O42" s="15" t="s">
        <v>174</v>
      </c>
      <c r="P42" s="15" t="s">
        <v>62</v>
      </c>
    </row>
    <row r="43" spans="1:16" ht="28.5" x14ac:dyDescent="0.2">
      <c r="A43" s="11">
        <f t="shared" si="1"/>
        <v>33</v>
      </c>
      <c r="B43" s="11">
        <v>244304</v>
      </c>
      <c r="C43" s="115" t="s">
        <v>214</v>
      </c>
      <c r="D43" s="184" t="s">
        <v>161</v>
      </c>
      <c r="E43" s="192">
        <v>4166139</v>
      </c>
      <c r="F43" s="14">
        <v>4166139</v>
      </c>
      <c r="G43" s="189">
        <v>0</v>
      </c>
      <c r="H43" s="212">
        <v>1190</v>
      </c>
      <c r="I43" s="213">
        <v>985</v>
      </c>
      <c r="J43" s="213">
        <v>1190</v>
      </c>
      <c r="K43" s="213">
        <v>0</v>
      </c>
      <c r="L43" s="15">
        <v>6400</v>
      </c>
      <c r="M43" s="15">
        <v>9600</v>
      </c>
      <c r="N43" s="15">
        <v>1407.8571428571429</v>
      </c>
      <c r="O43" s="15" t="s">
        <v>174</v>
      </c>
      <c r="P43" s="15" t="s">
        <v>62</v>
      </c>
    </row>
    <row r="44" spans="1:16" ht="42.75" x14ac:dyDescent="0.2">
      <c r="A44" s="11">
        <f t="shared" si="1"/>
        <v>34</v>
      </c>
      <c r="B44" s="11">
        <v>258925</v>
      </c>
      <c r="C44" s="115" t="s">
        <v>215</v>
      </c>
      <c r="D44" s="184" t="s">
        <v>161</v>
      </c>
      <c r="E44" s="192">
        <v>1811384</v>
      </c>
      <c r="F44" s="14">
        <v>1811384</v>
      </c>
      <c r="G44" s="189">
        <v>0</v>
      </c>
      <c r="H44" s="219">
        <v>1128.7328571428573</v>
      </c>
      <c r="I44" s="213">
        <v>312</v>
      </c>
      <c r="J44" s="213">
        <v>518</v>
      </c>
      <c r="K44" s="213">
        <v>0</v>
      </c>
      <c r="L44" s="15">
        <v>8408</v>
      </c>
      <c r="M44" s="15">
        <v>12606</v>
      </c>
      <c r="N44" s="15">
        <v>1128.7328571428573</v>
      </c>
      <c r="O44" s="15" t="s">
        <v>174</v>
      </c>
      <c r="P44" s="15" t="s">
        <v>62</v>
      </c>
    </row>
    <row r="45" spans="1:16" ht="43.5" customHeight="1" x14ac:dyDescent="0.2">
      <c r="A45" s="11">
        <f>A44+1</f>
        <v>35</v>
      </c>
      <c r="B45" s="11">
        <v>261999</v>
      </c>
      <c r="C45" s="115" t="s">
        <v>216</v>
      </c>
      <c r="D45" s="184" t="s">
        <v>161</v>
      </c>
      <c r="E45" s="192">
        <v>5613363</v>
      </c>
      <c r="F45" s="14">
        <v>5613363</v>
      </c>
      <c r="G45" s="189">
        <v>0</v>
      </c>
      <c r="H45" s="219">
        <v>1851.4285714285713</v>
      </c>
      <c r="I45" s="213">
        <v>1112</v>
      </c>
      <c r="J45" s="213">
        <v>1604</v>
      </c>
      <c r="K45" s="213">
        <v>0</v>
      </c>
      <c r="L45" s="15">
        <v>8408</v>
      </c>
      <c r="M45" s="15">
        <v>12606</v>
      </c>
      <c r="N45" s="15">
        <v>1851.4285714285713</v>
      </c>
      <c r="O45" s="15" t="s">
        <v>174</v>
      </c>
      <c r="P45" s="15" t="s">
        <v>62</v>
      </c>
    </row>
    <row r="46" spans="1:16" ht="57" x14ac:dyDescent="0.2">
      <c r="A46" s="11">
        <f t="shared" si="1"/>
        <v>36</v>
      </c>
      <c r="B46" s="11">
        <v>262004</v>
      </c>
      <c r="C46" s="115" t="s">
        <v>217</v>
      </c>
      <c r="D46" s="184" t="s">
        <v>161</v>
      </c>
      <c r="E46" s="192">
        <v>5588073</v>
      </c>
      <c r="F46" s="14">
        <v>5588073</v>
      </c>
      <c r="G46" s="189">
        <v>0</v>
      </c>
      <c r="H46" s="219">
        <v>1755</v>
      </c>
      <c r="I46" s="213">
        <v>1252</v>
      </c>
      <c r="J46" s="213">
        <v>1597</v>
      </c>
      <c r="K46" s="213">
        <v>0</v>
      </c>
      <c r="L46" s="15">
        <v>6400</v>
      </c>
      <c r="M46" s="15">
        <v>9600</v>
      </c>
      <c r="N46" s="15">
        <v>1755</v>
      </c>
      <c r="O46" s="15" t="s">
        <v>174</v>
      </c>
      <c r="P46" s="15" t="s">
        <v>62</v>
      </c>
    </row>
    <row r="47" spans="1:16" ht="42.75" x14ac:dyDescent="0.2">
      <c r="A47" s="11">
        <f t="shared" si="1"/>
        <v>37</v>
      </c>
      <c r="B47" s="11">
        <v>262009</v>
      </c>
      <c r="C47" s="115" t="s">
        <v>218</v>
      </c>
      <c r="D47" s="184" t="s">
        <v>161</v>
      </c>
      <c r="E47" s="86">
        <v>4289241</v>
      </c>
      <c r="F47" s="25">
        <v>4289241</v>
      </c>
      <c r="G47" s="189">
        <v>0</v>
      </c>
      <c r="H47" s="219">
        <v>1164</v>
      </c>
      <c r="I47" s="213">
        <v>791</v>
      </c>
      <c r="J47" s="213">
        <v>1225</v>
      </c>
      <c r="K47" s="213">
        <v>0</v>
      </c>
      <c r="L47" s="15"/>
      <c r="M47" s="15"/>
      <c r="N47" s="15">
        <v>1164</v>
      </c>
      <c r="O47" s="15" t="s">
        <v>174</v>
      </c>
      <c r="P47" s="15" t="s">
        <v>59</v>
      </c>
    </row>
    <row r="48" spans="1:16" ht="15" customHeight="1" x14ac:dyDescent="0.2">
      <c r="A48" s="107" t="s">
        <v>175</v>
      </c>
      <c r="B48" s="107"/>
      <c r="C48" s="107"/>
      <c r="D48" s="144"/>
      <c r="E48" s="119"/>
      <c r="F48" s="107"/>
      <c r="G48" s="120"/>
      <c r="H48" s="220"/>
      <c r="I48" s="221"/>
      <c r="J48" s="221"/>
      <c r="K48" s="221"/>
      <c r="L48" s="107"/>
      <c r="M48" s="107"/>
      <c r="N48" s="107"/>
      <c r="O48" s="107"/>
      <c r="P48" s="107"/>
    </row>
    <row r="49" spans="1:16" ht="28.5" x14ac:dyDescent="0.2">
      <c r="A49" s="9">
        <f>A47+1</f>
        <v>38</v>
      </c>
      <c r="B49" s="10">
        <v>226963</v>
      </c>
      <c r="C49" s="115" t="s">
        <v>176</v>
      </c>
      <c r="D49" s="184" t="s">
        <v>161</v>
      </c>
      <c r="E49" s="84">
        <v>37121300</v>
      </c>
      <c r="F49" s="21">
        <v>37121300</v>
      </c>
      <c r="G49" s="189">
        <v>0</v>
      </c>
      <c r="H49" s="212">
        <v>16234.65</v>
      </c>
      <c r="I49" s="213">
        <v>3241</v>
      </c>
      <c r="J49" s="213">
        <v>10606</v>
      </c>
      <c r="K49" s="213">
        <v>0</v>
      </c>
      <c r="L49" s="15">
        <v>384</v>
      </c>
      <c r="M49" s="15">
        <v>576</v>
      </c>
      <c r="N49" s="15">
        <v>16234.65</v>
      </c>
      <c r="O49" s="15"/>
      <c r="P49" s="15"/>
    </row>
    <row r="50" spans="1:16" ht="23.25" customHeight="1" thickBot="1" x14ac:dyDescent="0.25">
      <c r="A50" s="93" t="s">
        <v>40</v>
      </c>
      <c r="B50" s="94"/>
      <c r="C50" s="95"/>
      <c r="D50" s="186"/>
      <c r="E50" s="198">
        <f>SUM(E7:E49)</f>
        <v>130000000</v>
      </c>
      <c r="F50" s="199">
        <f>SUM(F7:F49)</f>
        <v>130000000</v>
      </c>
      <c r="G50" s="200">
        <f>SUM(G7:G49)</f>
        <v>422382.06</v>
      </c>
      <c r="H50" s="187"/>
      <c r="I50" s="56"/>
      <c r="J50" s="56"/>
      <c r="K50" s="56"/>
    </row>
    <row r="51" spans="1:16" hidden="1" x14ac:dyDescent="0.2">
      <c r="F51" s="28">
        <v>136718208</v>
      </c>
      <c r="G51" s="13">
        <v>26873665.77</v>
      </c>
    </row>
    <row r="52" spans="1:16" hidden="1" x14ac:dyDescent="0.2">
      <c r="A52" s="35"/>
      <c r="B52" s="92" t="s">
        <v>219</v>
      </c>
      <c r="C52" s="92"/>
      <c r="F52" s="28">
        <f>+F51-F50</f>
        <v>6718208</v>
      </c>
      <c r="G52" s="28">
        <f>+G51-G50</f>
        <v>26451283.710000001</v>
      </c>
    </row>
    <row r="53" spans="1:16" hidden="1" x14ac:dyDescent="0.2">
      <c r="A53" s="31"/>
      <c r="B53" s="92" t="s">
        <v>220</v>
      </c>
      <c r="C53" s="92"/>
    </row>
    <row r="54" spans="1:16" hidden="1" x14ac:dyDescent="0.2">
      <c r="A54" s="43"/>
      <c r="B54" s="92" t="s">
        <v>232</v>
      </c>
      <c r="C54" s="92"/>
    </row>
    <row r="55" spans="1:16" hidden="1" x14ac:dyDescent="0.2"/>
    <row r="56" spans="1:16" hidden="1" x14ac:dyDescent="0.2"/>
  </sheetData>
  <mergeCells count="14">
    <mergeCell ref="B54:C54"/>
    <mergeCell ref="O4:O5"/>
    <mergeCell ref="D4:D5"/>
    <mergeCell ref="E4:G4"/>
    <mergeCell ref="A4:A5"/>
    <mergeCell ref="B4:B5"/>
    <mergeCell ref="C4:C5"/>
    <mergeCell ref="B52:C52"/>
    <mergeCell ref="B53:C53"/>
    <mergeCell ref="L4:M4"/>
    <mergeCell ref="A50:C50"/>
    <mergeCell ref="N4:N5"/>
    <mergeCell ref="P4:P5"/>
    <mergeCell ref="H4:K4"/>
  </mergeCells>
  <conditionalFormatting sqref="B51:B1048576 A50 B1:B49">
    <cfRule type="duplicateValues" dxfId="4" priority="9"/>
  </conditionalFormatting>
  <conditionalFormatting sqref="A25">
    <cfRule type="duplicateValues" dxfId="3" priority="5"/>
  </conditionalFormatting>
  <conditionalFormatting sqref="A27">
    <cfRule type="duplicateValues" dxfId="2" priority="4"/>
  </conditionalFormatting>
  <conditionalFormatting sqref="A39:A47">
    <cfRule type="duplicateValues" dxfId="1" priority="20"/>
  </conditionalFormatting>
  <hyperlinks>
    <hyperlink ref="D22" r:id="rId1" display="javascript:ImprimirProyecto(31359,2020,1,%22S%22)" xr:uid="{9EC8C456-18B7-4D77-9478-55A5B9670D60}"/>
  </hyperlinks>
  <pageMargins left="0.25" right="0.25" top="0.75" bottom="0.75" header="0.3" footer="0.3"/>
  <pageSetup paperSize="17" scale="84" fitToHeight="0" orientation="landscape" r:id="rId2"/>
  <ignoredErrors>
    <ignoredError sqref="A23:D23 B49:D49 E49 A48:D48 A43:D44 F45:G45 A27:D28 F27:G27 A26:D26 A25:D25 F25:G25 B21:D22 H22 E28 H28 F21 F22 E24 G24 F43:G43 F44:G44 A46:D47 G49 B24:D24 B45:D45 H21 F47:G47 F46:G46 H23:J23 H48:J48 H45 H27 H26:J26 H25 H24 H43 H44 H49 H47 H46 E23:G23 E48:G48 E26:G26 L21:P21 L27:P27 L22:P22 L25:P25 L24:P24 L46:P46 L43:P43 L47:P47 L45:P45 L44:P44 L49:P49 L28:P28 L23:P23 L48:P48 L26:P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20"/>
  <sheetViews>
    <sheetView view="pageBreakPreview" zoomScale="85" zoomScaleNormal="80" zoomScaleSheetLayoutView="85" workbookViewId="0">
      <pane ySplit="5" topLeftCell="A11" activePane="bottomLeft" state="frozen"/>
      <selection activeCell="A3" sqref="A3:XFD3"/>
      <selection pane="bottomLeft" activeCell="H2" sqref="H2"/>
    </sheetView>
  </sheetViews>
  <sheetFormatPr baseColWidth="10" defaultColWidth="11.42578125" defaultRowHeight="14.25" x14ac:dyDescent="0.2"/>
  <cols>
    <col min="1" max="1" width="10" style="5" customWidth="1"/>
    <col min="2" max="2" width="12" style="48" bestFit="1" customWidth="1"/>
    <col min="3" max="3" width="51.42578125" style="116" customWidth="1"/>
    <col min="4" max="4" width="23.85546875" style="3" customWidth="1"/>
    <col min="5" max="5" width="27.5703125" style="61" customWidth="1"/>
    <col min="6" max="6" width="25.85546875" style="62" customWidth="1"/>
    <col min="7" max="7" width="27.7109375" style="54" customWidth="1"/>
    <col min="8" max="8" width="19.42578125" style="54" customWidth="1"/>
    <col min="9" max="11" width="18.85546875" style="54" customWidth="1"/>
    <col min="12" max="16384" width="11.42578125" style="1"/>
  </cols>
  <sheetData>
    <row r="1" spans="1:11" ht="15" customHeight="1" x14ac:dyDescent="0.2">
      <c r="A1" s="98" t="s">
        <v>0</v>
      </c>
      <c r="B1" s="98"/>
      <c r="C1" s="98"/>
      <c r="D1" s="98"/>
    </row>
    <row r="2" spans="1:11" ht="15" customHeight="1" x14ac:dyDescent="0.2">
      <c r="A2" s="98" t="s">
        <v>35</v>
      </c>
      <c r="B2" s="98"/>
      <c r="C2" s="98"/>
      <c r="D2" s="98"/>
      <c r="H2" s="230" t="s">
        <v>285</v>
      </c>
    </row>
    <row r="3" spans="1:11" ht="15.75" customHeight="1" x14ac:dyDescent="0.2">
      <c r="A3" s="98" t="s">
        <v>235</v>
      </c>
      <c r="B3" s="98"/>
      <c r="C3" s="98"/>
      <c r="D3" s="98"/>
      <c r="E3" s="72"/>
      <c r="F3" s="54"/>
    </row>
    <row r="4" spans="1:11" ht="15.75" customHeight="1" x14ac:dyDescent="0.2">
      <c r="A4" s="99" t="s">
        <v>2</v>
      </c>
      <c r="B4" s="100" t="s">
        <v>3</v>
      </c>
      <c r="C4" s="97" t="s">
        <v>4</v>
      </c>
      <c r="D4" s="97" t="s">
        <v>53</v>
      </c>
      <c r="E4" s="109" t="s">
        <v>45</v>
      </c>
      <c r="F4" s="109"/>
      <c r="G4" s="109"/>
      <c r="H4" s="229" t="s">
        <v>286</v>
      </c>
      <c r="I4" s="204"/>
      <c r="J4" s="204"/>
      <c r="K4" s="205"/>
    </row>
    <row r="5" spans="1:11" ht="22.5" customHeight="1" x14ac:dyDescent="0.2">
      <c r="A5" s="99"/>
      <c r="B5" s="100"/>
      <c r="C5" s="97"/>
      <c r="D5" s="97"/>
      <c r="E5" s="110" t="s">
        <v>44</v>
      </c>
      <c r="F5" s="110" t="s">
        <v>43</v>
      </c>
      <c r="G5" s="111" t="s">
        <v>49</v>
      </c>
      <c r="H5" s="112" t="s">
        <v>46</v>
      </c>
      <c r="I5" s="112" t="s">
        <v>44</v>
      </c>
      <c r="J5" s="112" t="s">
        <v>43</v>
      </c>
      <c r="K5" s="112" t="s">
        <v>49</v>
      </c>
    </row>
    <row r="6" spans="1:11" ht="15" customHeight="1" x14ac:dyDescent="0.2">
      <c r="A6" s="108" t="s">
        <v>89</v>
      </c>
      <c r="B6" s="108"/>
      <c r="C6" s="225"/>
      <c r="D6" s="108"/>
      <c r="E6" s="108"/>
      <c r="F6" s="108"/>
      <c r="G6" s="108"/>
      <c r="H6" s="108"/>
      <c r="I6" s="108"/>
      <c r="J6" s="108"/>
      <c r="K6" s="108"/>
    </row>
    <row r="7" spans="1:11" s="2" customFormat="1" ht="42.75" x14ac:dyDescent="0.2">
      <c r="A7" s="50">
        <v>1</v>
      </c>
      <c r="B7" s="51">
        <v>99889</v>
      </c>
      <c r="C7" s="226" t="s">
        <v>188</v>
      </c>
      <c r="D7" s="52" t="s">
        <v>54</v>
      </c>
      <c r="E7" s="75">
        <v>18725000</v>
      </c>
      <c r="F7" s="75">
        <v>18725000</v>
      </c>
      <c r="G7" s="76">
        <v>18725000</v>
      </c>
      <c r="H7" s="73">
        <v>21</v>
      </c>
      <c r="I7" s="73">
        <v>2.1</v>
      </c>
      <c r="J7" s="73">
        <v>1.41</v>
      </c>
      <c r="K7" s="73">
        <v>1.41</v>
      </c>
    </row>
    <row r="8" spans="1:11" s="2" customFormat="1" ht="17.25" customHeight="1" x14ac:dyDescent="0.2">
      <c r="A8" s="108" t="s">
        <v>118</v>
      </c>
      <c r="B8" s="108"/>
      <c r="C8" s="225"/>
      <c r="D8" s="108"/>
      <c r="E8" s="108"/>
      <c r="F8" s="108"/>
      <c r="G8" s="108"/>
      <c r="H8" s="108"/>
      <c r="I8" s="108"/>
      <c r="J8" s="108"/>
      <c r="K8" s="108"/>
    </row>
    <row r="9" spans="1:11" s="2" customFormat="1" ht="57" x14ac:dyDescent="0.2">
      <c r="A9" s="9">
        <v>2</v>
      </c>
      <c r="B9" s="8">
        <v>129914</v>
      </c>
      <c r="C9" s="115" t="s">
        <v>38</v>
      </c>
      <c r="D9" s="9" t="s">
        <v>54</v>
      </c>
      <c r="E9" s="64">
        <v>3471800</v>
      </c>
      <c r="F9" s="64">
        <v>14395237</v>
      </c>
      <c r="G9" s="78">
        <v>9924533.9700000007</v>
      </c>
      <c r="H9" s="55">
        <v>16</v>
      </c>
      <c r="I9" s="55">
        <v>4.79</v>
      </c>
      <c r="J9" s="55">
        <v>0.31</v>
      </c>
      <c r="K9" s="55">
        <v>0.9</v>
      </c>
    </row>
    <row r="10" spans="1:11" s="2" customFormat="1" ht="42.75" x14ac:dyDescent="0.2">
      <c r="A10" s="9">
        <v>3</v>
      </c>
      <c r="B10" s="10">
        <v>130902</v>
      </c>
      <c r="C10" s="115" t="s">
        <v>36</v>
      </c>
      <c r="D10" s="9" t="s">
        <v>54</v>
      </c>
      <c r="E10" s="64">
        <v>29775000</v>
      </c>
      <c r="F10" s="64">
        <v>616024</v>
      </c>
      <c r="G10" s="78">
        <v>0</v>
      </c>
      <c r="H10" s="55">
        <v>10</v>
      </c>
      <c r="I10" s="55">
        <v>4.08</v>
      </c>
      <c r="J10" s="55">
        <v>1.39</v>
      </c>
      <c r="K10" s="55">
        <v>0</v>
      </c>
    </row>
    <row r="11" spans="1:11" s="2" customFormat="1" ht="42.75" x14ac:dyDescent="0.2">
      <c r="A11" s="9">
        <v>4</v>
      </c>
      <c r="B11" s="10">
        <v>154956</v>
      </c>
      <c r="C11" s="115" t="s">
        <v>189</v>
      </c>
      <c r="D11" s="9" t="s">
        <v>54</v>
      </c>
      <c r="E11" s="64">
        <v>535321</v>
      </c>
      <c r="F11" s="64">
        <v>12471297</v>
      </c>
      <c r="G11" s="78">
        <v>7633351.7199999997</v>
      </c>
      <c r="H11" s="55">
        <v>11</v>
      </c>
      <c r="I11" s="55">
        <v>5.84</v>
      </c>
      <c r="J11" s="55">
        <v>0.03</v>
      </c>
      <c r="K11" s="55">
        <v>0.41</v>
      </c>
    </row>
    <row r="12" spans="1:11" s="2" customFormat="1" ht="42.75" x14ac:dyDescent="0.2">
      <c r="A12" s="9">
        <f t="shared" ref="A12" si="0">+A11+1</f>
        <v>5</v>
      </c>
      <c r="B12" s="19">
        <v>154958</v>
      </c>
      <c r="C12" s="115" t="s">
        <v>190</v>
      </c>
      <c r="D12" s="9" t="s">
        <v>54</v>
      </c>
      <c r="E12" s="64">
        <v>464679</v>
      </c>
      <c r="F12" s="64">
        <v>1615479</v>
      </c>
      <c r="G12" s="78">
        <v>135895.71</v>
      </c>
      <c r="H12" s="55">
        <v>24</v>
      </c>
      <c r="I12" s="55">
        <v>11.55</v>
      </c>
      <c r="J12" s="55">
        <v>0.08</v>
      </c>
      <c r="K12" s="55">
        <v>0</v>
      </c>
    </row>
    <row r="13" spans="1:11" s="2" customFormat="1" ht="43.5" thickBot="1" x14ac:dyDescent="0.25">
      <c r="A13" s="9">
        <v>6</v>
      </c>
      <c r="B13" s="8">
        <v>155771</v>
      </c>
      <c r="C13" s="115" t="s">
        <v>37</v>
      </c>
      <c r="D13" s="9" t="s">
        <v>54</v>
      </c>
      <c r="E13" s="79">
        <v>207000</v>
      </c>
      <c r="F13" s="79">
        <v>8949963</v>
      </c>
      <c r="G13" s="78">
        <v>4366120.01</v>
      </c>
      <c r="H13" s="55">
        <v>23.25</v>
      </c>
      <c r="I13" s="55">
        <v>10.37</v>
      </c>
      <c r="J13" s="55">
        <v>0.02</v>
      </c>
      <c r="K13" s="55">
        <v>0.2</v>
      </c>
    </row>
    <row r="14" spans="1:11" ht="20.25" customHeight="1" thickBot="1" x14ac:dyDescent="0.25">
      <c r="A14" s="223" t="s">
        <v>132</v>
      </c>
      <c r="B14" s="224"/>
      <c r="C14" s="227"/>
      <c r="D14" s="224"/>
      <c r="E14" s="224"/>
      <c r="F14" s="224"/>
      <c r="G14" s="224"/>
      <c r="H14" s="224"/>
      <c r="I14" s="224"/>
      <c r="J14" s="224"/>
      <c r="K14" s="224"/>
    </row>
    <row r="15" spans="1:11" ht="57.75" thickBot="1" x14ac:dyDescent="0.25">
      <c r="A15" s="16">
        <v>7</v>
      </c>
      <c r="B15" s="23">
        <v>155004</v>
      </c>
      <c r="C15" s="228" t="s">
        <v>39</v>
      </c>
      <c r="D15" s="16" t="s">
        <v>55</v>
      </c>
      <c r="E15" s="24">
        <v>1540000</v>
      </c>
      <c r="F15" s="24">
        <v>1540000</v>
      </c>
      <c r="G15" s="78">
        <v>0</v>
      </c>
      <c r="H15" s="74">
        <v>25700</v>
      </c>
      <c r="I15" s="74">
        <v>0</v>
      </c>
      <c r="J15" s="74">
        <v>1</v>
      </c>
      <c r="K15" s="55">
        <v>0</v>
      </c>
    </row>
    <row r="16" spans="1:11" ht="15.75" customHeight="1" thickBot="1" x14ac:dyDescent="0.25">
      <c r="A16" s="223" t="s">
        <v>191</v>
      </c>
      <c r="B16" s="224"/>
      <c r="C16" s="227"/>
      <c r="D16" s="224"/>
      <c r="E16" s="224"/>
      <c r="F16" s="224"/>
      <c r="G16" s="224"/>
      <c r="H16" s="224"/>
      <c r="I16" s="224"/>
      <c r="J16" s="224"/>
      <c r="K16" s="224"/>
    </row>
    <row r="17" spans="1:11" ht="28.5" x14ac:dyDescent="0.2">
      <c r="A17" s="16">
        <v>8</v>
      </c>
      <c r="B17" s="17">
        <v>226898</v>
      </c>
      <c r="C17" s="228" t="s">
        <v>25</v>
      </c>
      <c r="D17" s="16" t="s">
        <v>192</v>
      </c>
      <c r="E17" s="77">
        <v>120000000</v>
      </c>
      <c r="F17" s="77">
        <v>120000000</v>
      </c>
      <c r="G17" s="78">
        <v>0</v>
      </c>
      <c r="H17" s="74">
        <v>264194</v>
      </c>
      <c r="I17" s="74">
        <v>0</v>
      </c>
      <c r="J17" s="74">
        <v>1</v>
      </c>
      <c r="K17" s="55">
        <v>0</v>
      </c>
    </row>
    <row r="18" spans="1:11" ht="23.25" customHeight="1" x14ac:dyDescent="0.2">
      <c r="A18" s="105" t="s">
        <v>40</v>
      </c>
      <c r="B18" s="105"/>
      <c r="C18" s="105"/>
      <c r="D18" s="57"/>
      <c r="E18" s="60">
        <f>SUM(E7:E17)</f>
        <v>174718800</v>
      </c>
      <c r="F18" s="60">
        <f>SUM(F7:F17)</f>
        <v>178313000</v>
      </c>
      <c r="G18" s="59">
        <f>SUM(G7:G17)</f>
        <v>40784901.409999996</v>
      </c>
      <c r="H18" s="58">
        <f>SUM(H7:H17)</f>
        <v>289999.25</v>
      </c>
      <c r="I18" s="58">
        <f>SUM(I7:I17)</f>
        <v>38.730000000000004</v>
      </c>
      <c r="J18" s="58">
        <f>SUM(J7:J17)</f>
        <v>5.24</v>
      </c>
      <c r="K18" s="58">
        <v>2.9200000000000004</v>
      </c>
    </row>
    <row r="20" spans="1:11" ht="59.25" customHeight="1" x14ac:dyDescent="0.2">
      <c r="B20" s="104"/>
      <c r="C20" s="104"/>
      <c r="D20" s="49"/>
      <c r="K20" s="54">
        <f>K15/1000</f>
        <v>0</v>
      </c>
    </row>
  </sheetData>
  <mergeCells count="11">
    <mergeCell ref="B20:C20"/>
    <mergeCell ref="A18:C18"/>
    <mergeCell ref="E4:G4"/>
    <mergeCell ref="H4:K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  <ignoredErrors>
    <ignoredError sqref="A8:D8 A7:D7 E7 A12:D12 B9:D9 E9 B10:D10 E10 B11:D11 E11 E12 H12 H11 H9 H10 H7 H8:J8 E8:G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W39"/>
  <sheetViews>
    <sheetView view="pageBreakPreview" zoomScale="85" zoomScaleNormal="80" zoomScaleSheetLayoutView="85" workbookViewId="0">
      <pane ySplit="5" topLeftCell="A21" activePane="bottomLeft" state="frozen"/>
      <selection activeCell="A3" sqref="A3:XFD3"/>
      <selection pane="bottomLeft" activeCell="I23" sqref="A23:I23"/>
    </sheetView>
  </sheetViews>
  <sheetFormatPr baseColWidth="10" defaultColWidth="11.42578125" defaultRowHeight="14.25" x14ac:dyDescent="0.2"/>
  <cols>
    <col min="1" max="1" width="10" style="41" customWidth="1"/>
    <col min="2" max="2" width="12" style="36" bestFit="1" customWidth="1"/>
    <col min="3" max="3" width="51.42578125" style="149" customWidth="1"/>
    <col min="4" max="4" width="23.85546875" style="42" customWidth="1"/>
    <col min="5" max="5" width="27.5703125" style="37" customWidth="1"/>
    <col min="6" max="6" width="25.85546875" style="38" customWidth="1"/>
    <col min="7" max="7" width="17.7109375" style="38" customWidth="1"/>
    <col min="8" max="8" width="19.42578125" style="38" customWidth="1"/>
    <col min="9" max="10" width="18.85546875" style="38" customWidth="1"/>
    <col min="11" max="11" width="14.7109375" style="53" bestFit="1" customWidth="1"/>
    <col min="12" max="16384" width="11.42578125" style="40"/>
  </cols>
  <sheetData>
    <row r="1" spans="1:11" ht="15" customHeight="1" x14ac:dyDescent="0.2">
      <c r="A1" s="106" t="s">
        <v>0</v>
      </c>
      <c r="B1" s="106"/>
      <c r="C1" s="106"/>
      <c r="D1" s="106"/>
    </row>
    <row r="2" spans="1:11" ht="15" customHeight="1" x14ac:dyDescent="0.2">
      <c r="A2" s="106" t="s">
        <v>207</v>
      </c>
      <c r="B2" s="106"/>
      <c r="C2" s="106"/>
      <c r="D2" s="106"/>
      <c r="I2" s="230" t="s">
        <v>285</v>
      </c>
    </row>
    <row r="3" spans="1:11" s="1" customFormat="1" ht="15.75" customHeight="1" thickBot="1" x14ac:dyDescent="0.25">
      <c r="A3" s="98" t="s">
        <v>235</v>
      </c>
      <c r="B3" s="98"/>
      <c r="C3" s="98"/>
      <c r="D3" s="98"/>
      <c r="E3" s="4"/>
      <c r="F3" s="13"/>
      <c r="G3" s="13"/>
      <c r="H3" s="13"/>
      <c r="I3" s="13"/>
      <c r="J3" s="13"/>
      <c r="K3" s="54"/>
    </row>
    <row r="4" spans="1:11" ht="15.75" customHeight="1" x14ac:dyDescent="0.2">
      <c r="A4" s="99" t="s">
        <v>2</v>
      </c>
      <c r="B4" s="100" t="s">
        <v>3</v>
      </c>
      <c r="C4" s="97" t="s">
        <v>4</v>
      </c>
      <c r="D4" s="183" t="s">
        <v>53</v>
      </c>
      <c r="E4" s="201" t="s">
        <v>45</v>
      </c>
      <c r="F4" s="132"/>
      <c r="G4" s="202"/>
      <c r="H4" s="204" t="s">
        <v>47</v>
      </c>
      <c r="I4" s="204"/>
      <c r="J4" s="204"/>
      <c r="K4" s="205"/>
    </row>
    <row r="5" spans="1:11" ht="22.5" customHeight="1" thickBot="1" x14ac:dyDescent="0.25">
      <c r="A5" s="232"/>
      <c r="B5" s="151"/>
      <c r="C5" s="152"/>
      <c r="D5" s="249"/>
      <c r="E5" s="261" t="s">
        <v>44</v>
      </c>
      <c r="F5" s="262" t="s">
        <v>43</v>
      </c>
      <c r="G5" s="263" t="s">
        <v>49</v>
      </c>
      <c r="H5" s="264" t="s">
        <v>46</v>
      </c>
      <c r="I5" s="155" t="s">
        <v>44</v>
      </c>
      <c r="J5" s="155" t="s">
        <v>43</v>
      </c>
      <c r="K5" s="155" t="s">
        <v>49</v>
      </c>
    </row>
    <row r="6" spans="1:11" ht="15" customHeight="1" x14ac:dyDescent="0.2">
      <c r="A6" s="234" t="s">
        <v>198</v>
      </c>
      <c r="B6" s="235"/>
      <c r="C6" s="247"/>
      <c r="D6" s="250"/>
      <c r="E6" s="234"/>
      <c r="F6" s="235"/>
      <c r="G6" s="236"/>
      <c r="H6" s="253"/>
      <c r="I6" s="235"/>
      <c r="J6" s="235"/>
      <c r="K6" s="236"/>
    </row>
    <row r="7" spans="1:11" ht="42.75" x14ac:dyDescent="0.2">
      <c r="A7" s="118">
        <v>1</v>
      </c>
      <c r="B7" s="46">
        <v>130572</v>
      </c>
      <c r="C7" s="115" t="s">
        <v>199</v>
      </c>
      <c r="D7" s="184" t="s">
        <v>192</v>
      </c>
      <c r="E7" s="256">
        <v>2000000</v>
      </c>
      <c r="F7" s="47">
        <v>2000000</v>
      </c>
      <c r="G7" s="189">
        <v>0</v>
      </c>
      <c r="H7" s="212">
        <v>7520</v>
      </c>
      <c r="I7" s="213">
        <v>0</v>
      </c>
      <c r="J7" s="213">
        <v>0</v>
      </c>
      <c r="K7" s="233">
        <v>0</v>
      </c>
    </row>
    <row r="8" spans="1:11" ht="42.75" x14ac:dyDescent="0.2">
      <c r="A8" s="118">
        <f>+A7+1</f>
        <v>2</v>
      </c>
      <c r="B8" s="46">
        <v>148405</v>
      </c>
      <c r="C8" s="115" t="s">
        <v>200</v>
      </c>
      <c r="D8" s="184" t="s">
        <v>192</v>
      </c>
      <c r="E8" s="256">
        <v>2000000</v>
      </c>
      <c r="F8" s="47">
        <v>2000000</v>
      </c>
      <c r="G8" s="189">
        <v>0</v>
      </c>
      <c r="H8" s="212">
        <v>7519</v>
      </c>
      <c r="I8" s="213">
        <v>0</v>
      </c>
      <c r="J8" s="213">
        <v>0</v>
      </c>
      <c r="K8" s="233">
        <v>0</v>
      </c>
    </row>
    <row r="9" spans="1:11" ht="42.75" x14ac:dyDescent="0.2">
      <c r="A9" s="118">
        <f t="shared" ref="A9:A38" si="0">+A8+1</f>
        <v>3</v>
      </c>
      <c r="B9" s="46">
        <v>148408</v>
      </c>
      <c r="C9" s="115" t="s">
        <v>201</v>
      </c>
      <c r="D9" s="184" t="s">
        <v>192</v>
      </c>
      <c r="E9" s="256">
        <v>2000000</v>
      </c>
      <c r="F9" s="47">
        <v>2000000</v>
      </c>
      <c r="G9" s="189">
        <v>0</v>
      </c>
      <c r="H9" s="212">
        <v>7519</v>
      </c>
      <c r="I9" s="213">
        <v>0</v>
      </c>
      <c r="J9" s="213">
        <v>0</v>
      </c>
      <c r="K9" s="233">
        <v>0</v>
      </c>
    </row>
    <row r="10" spans="1:11" ht="42.75" x14ac:dyDescent="0.2">
      <c r="A10" s="118">
        <f t="shared" si="0"/>
        <v>4</v>
      </c>
      <c r="B10" s="46">
        <v>149702</v>
      </c>
      <c r="C10" s="115" t="s">
        <v>202</v>
      </c>
      <c r="D10" s="184" t="s">
        <v>192</v>
      </c>
      <c r="E10" s="256">
        <v>2000000</v>
      </c>
      <c r="F10" s="47">
        <v>2000000</v>
      </c>
      <c r="G10" s="189">
        <v>0</v>
      </c>
      <c r="H10" s="212">
        <v>7519</v>
      </c>
      <c r="I10" s="213">
        <v>0</v>
      </c>
      <c r="J10" s="213">
        <v>0</v>
      </c>
      <c r="K10" s="233">
        <v>0</v>
      </c>
    </row>
    <row r="11" spans="1:11" ht="42.75" x14ac:dyDescent="0.2">
      <c r="A11" s="118">
        <f t="shared" si="0"/>
        <v>5</v>
      </c>
      <c r="B11" s="46">
        <v>262075</v>
      </c>
      <c r="C11" s="115" t="s">
        <v>236</v>
      </c>
      <c r="D11" s="184" t="s">
        <v>192</v>
      </c>
      <c r="E11" s="256">
        <v>700000</v>
      </c>
      <c r="F11" s="47">
        <v>700000</v>
      </c>
      <c r="G11" s="189">
        <v>0</v>
      </c>
      <c r="H11" s="212">
        <v>307.60000000000002</v>
      </c>
      <c r="I11" s="213">
        <v>0</v>
      </c>
      <c r="J11" s="213">
        <v>0</v>
      </c>
      <c r="K11" s="233">
        <v>0</v>
      </c>
    </row>
    <row r="12" spans="1:11" ht="57" x14ac:dyDescent="0.2">
      <c r="A12" s="118">
        <f t="shared" si="0"/>
        <v>6</v>
      </c>
      <c r="B12" s="46">
        <v>262076</v>
      </c>
      <c r="C12" s="115" t="s">
        <v>221</v>
      </c>
      <c r="D12" s="184" t="s">
        <v>192</v>
      </c>
      <c r="E12" s="256">
        <v>700000</v>
      </c>
      <c r="F12" s="47">
        <v>700000</v>
      </c>
      <c r="G12" s="189">
        <v>0</v>
      </c>
      <c r="H12" s="212">
        <v>314.39999999999998</v>
      </c>
      <c r="I12" s="213">
        <v>0</v>
      </c>
      <c r="J12" s="213">
        <v>0</v>
      </c>
      <c r="K12" s="233">
        <v>0</v>
      </c>
    </row>
    <row r="13" spans="1:11" ht="42.75" x14ac:dyDescent="0.2">
      <c r="A13" s="118">
        <f t="shared" si="0"/>
        <v>7</v>
      </c>
      <c r="B13" s="46">
        <v>262077</v>
      </c>
      <c r="C13" s="115" t="s">
        <v>237</v>
      </c>
      <c r="D13" s="184" t="s">
        <v>192</v>
      </c>
      <c r="E13" s="256">
        <v>700000</v>
      </c>
      <c r="F13" s="47">
        <v>700000</v>
      </c>
      <c r="G13" s="189">
        <v>0</v>
      </c>
      <c r="H13" s="212">
        <v>335.4</v>
      </c>
      <c r="I13" s="213">
        <v>0</v>
      </c>
      <c r="J13" s="213">
        <v>0</v>
      </c>
      <c r="K13" s="233">
        <v>0</v>
      </c>
    </row>
    <row r="14" spans="1:11" ht="42.75" x14ac:dyDescent="0.2">
      <c r="A14" s="118">
        <f t="shared" si="0"/>
        <v>8</v>
      </c>
      <c r="B14" s="46">
        <v>262078</v>
      </c>
      <c r="C14" s="115" t="s">
        <v>222</v>
      </c>
      <c r="D14" s="184" t="s">
        <v>192</v>
      </c>
      <c r="E14" s="256">
        <v>700000</v>
      </c>
      <c r="F14" s="47">
        <v>700000</v>
      </c>
      <c r="G14" s="189">
        <v>0</v>
      </c>
      <c r="H14" s="212">
        <v>338.5</v>
      </c>
      <c r="I14" s="213">
        <v>0</v>
      </c>
      <c r="J14" s="213">
        <v>0</v>
      </c>
      <c r="K14" s="233">
        <v>0</v>
      </c>
    </row>
    <row r="15" spans="1:11" ht="42.75" x14ac:dyDescent="0.2">
      <c r="A15" s="118">
        <f t="shared" si="0"/>
        <v>9</v>
      </c>
      <c r="B15" s="46">
        <v>262081</v>
      </c>
      <c r="C15" s="115" t="s">
        <v>238</v>
      </c>
      <c r="D15" s="184" t="s">
        <v>192</v>
      </c>
      <c r="E15" s="256">
        <v>700000</v>
      </c>
      <c r="F15" s="47">
        <v>700000</v>
      </c>
      <c r="G15" s="189">
        <v>0</v>
      </c>
      <c r="H15" s="212">
        <v>292</v>
      </c>
      <c r="I15" s="213">
        <v>0</v>
      </c>
      <c r="J15" s="213">
        <v>0</v>
      </c>
      <c r="K15" s="233">
        <v>0</v>
      </c>
    </row>
    <row r="16" spans="1:11" ht="42.75" x14ac:dyDescent="0.2">
      <c r="A16" s="118">
        <f t="shared" si="0"/>
        <v>10</v>
      </c>
      <c r="B16" s="46">
        <v>262082</v>
      </c>
      <c r="C16" s="115" t="s">
        <v>223</v>
      </c>
      <c r="D16" s="184" t="s">
        <v>192</v>
      </c>
      <c r="E16" s="256">
        <v>700000</v>
      </c>
      <c r="F16" s="47">
        <v>700000</v>
      </c>
      <c r="G16" s="189">
        <v>0</v>
      </c>
      <c r="H16" s="212">
        <v>335.4</v>
      </c>
      <c r="I16" s="213">
        <v>0</v>
      </c>
      <c r="J16" s="213">
        <v>0</v>
      </c>
      <c r="K16" s="233">
        <v>0</v>
      </c>
    </row>
    <row r="17" spans="1:11" ht="42.75" x14ac:dyDescent="0.2">
      <c r="A17" s="118">
        <f t="shared" si="0"/>
        <v>11</v>
      </c>
      <c r="B17" s="46">
        <v>262083</v>
      </c>
      <c r="C17" s="115" t="s">
        <v>224</v>
      </c>
      <c r="D17" s="184" t="s">
        <v>192</v>
      </c>
      <c r="E17" s="256">
        <v>700000</v>
      </c>
      <c r="F17" s="47">
        <v>700000</v>
      </c>
      <c r="G17" s="189">
        <v>0</v>
      </c>
      <c r="H17" s="212">
        <v>298</v>
      </c>
      <c r="I17" s="213">
        <v>0</v>
      </c>
      <c r="J17" s="213">
        <v>0</v>
      </c>
      <c r="K17" s="233">
        <v>0</v>
      </c>
    </row>
    <row r="18" spans="1:11" ht="42.75" x14ac:dyDescent="0.2">
      <c r="A18" s="118">
        <f t="shared" si="0"/>
        <v>12</v>
      </c>
      <c r="B18" s="46">
        <v>262084</v>
      </c>
      <c r="C18" s="115" t="s">
        <v>239</v>
      </c>
      <c r="D18" s="184" t="s">
        <v>192</v>
      </c>
      <c r="E18" s="256">
        <v>700000</v>
      </c>
      <c r="F18" s="47">
        <v>700000</v>
      </c>
      <c r="G18" s="189">
        <v>0</v>
      </c>
      <c r="H18" s="212">
        <v>294</v>
      </c>
      <c r="I18" s="213">
        <v>0</v>
      </c>
      <c r="J18" s="213">
        <v>0</v>
      </c>
      <c r="K18" s="233">
        <v>0</v>
      </c>
    </row>
    <row r="19" spans="1:11" ht="42.75" x14ac:dyDescent="0.2">
      <c r="A19" s="118">
        <f t="shared" si="0"/>
        <v>13</v>
      </c>
      <c r="B19" s="46">
        <v>262085</v>
      </c>
      <c r="C19" s="115" t="s">
        <v>240</v>
      </c>
      <c r="D19" s="184" t="s">
        <v>192</v>
      </c>
      <c r="E19" s="256">
        <v>700000</v>
      </c>
      <c r="F19" s="47">
        <v>700000</v>
      </c>
      <c r="G19" s="189">
        <v>0</v>
      </c>
      <c r="H19" s="212">
        <v>299.5</v>
      </c>
      <c r="I19" s="213">
        <v>0</v>
      </c>
      <c r="J19" s="213">
        <v>0</v>
      </c>
      <c r="K19" s="233">
        <v>0</v>
      </c>
    </row>
    <row r="20" spans="1:11" ht="42.75" x14ac:dyDescent="0.2">
      <c r="A20" s="118">
        <f t="shared" si="0"/>
        <v>14</v>
      </c>
      <c r="B20" s="46">
        <v>262089</v>
      </c>
      <c r="C20" s="115" t="s">
        <v>241</v>
      </c>
      <c r="D20" s="184" t="s">
        <v>192</v>
      </c>
      <c r="E20" s="256">
        <v>700000</v>
      </c>
      <c r="F20" s="47">
        <v>700000</v>
      </c>
      <c r="G20" s="189">
        <v>0</v>
      </c>
      <c r="H20" s="212">
        <v>321</v>
      </c>
      <c r="I20" s="213">
        <v>0</v>
      </c>
      <c r="J20" s="213">
        <v>0</v>
      </c>
      <c r="K20" s="233">
        <v>0</v>
      </c>
    </row>
    <row r="21" spans="1:11" ht="42.75" x14ac:dyDescent="0.2">
      <c r="A21" s="118">
        <f t="shared" si="0"/>
        <v>15</v>
      </c>
      <c r="B21" s="46">
        <v>262092</v>
      </c>
      <c r="C21" s="115" t="s">
        <v>242</v>
      </c>
      <c r="D21" s="184" t="s">
        <v>192</v>
      </c>
      <c r="E21" s="256">
        <v>700000</v>
      </c>
      <c r="F21" s="47">
        <v>700000</v>
      </c>
      <c r="G21" s="189">
        <v>0</v>
      </c>
      <c r="H21" s="212">
        <v>307.60000000000002</v>
      </c>
      <c r="I21" s="213">
        <v>0</v>
      </c>
      <c r="J21" s="213">
        <v>0</v>
      </c>
      <c r="K21" s="233">
        <v>0</v>
      </c>
    </row>
    <row r="22" spans="1:11" ht="42.75" x14ac:dyDescent="0.2">
      <c r="A22" s="118">
        <f t="shared" si="0"/>
        <v>16</v>
      </c>
      <c r="B22" s="46">
        <v>262094</v>
      </c>
      <c r="C22" s="115" t="s">
        <v>225</v>
      </c>
      <c r="D22" s="184" t="s">
        <v>192</v>
      </c>
      <c r="E22" s="256">
        <v>800000</v>
      </c>
      <c r="F22" s="47">
        <v>800000</v>
      </c>
      <c r="G22" s="189">
        <v>0</v>
      </c>
      <c r="H22" s="212">
        <v>401</v>
      </c>
      <c r="I22" s="213">
        <v>0</v>
      </c>
      <c r="J22" s="213">
        <v>0</v>
      </c>
      <c r="K22" s="233">
        <v>0</v>
      </c>
    </row>
    <row r="23" spans="1:11" ht="42.75" x14ac:dyDescent="0.2">
      <c r="A23" s="118">
        <f t="shared" si="0"/>
        <v>17</v>
      </c>
      <c r="B23" s="46">
        <f>+B22+1</f>
        <v>262095</v>
      </c>
      <c r="C23" s="115" t="s">
        <v>243</v>
      </c>
      <c r="D23" s="184" t="s">
        <v>192</v>
      </c>
      <c r="E23" s="256">
        <v>700000</v>
      </c>
      <c r="F23" s="47">
        <v>700000</v>
      </c>
      <c r="G23" s="189">
        <v>0</v>
      </c>
      <c r="H23" s="212">
        <v>335.4</v>
      </c>
      <c r="I23" s="213">
        <v>0</v>
      </c>
      <c r="J23" s="213">
        <v>0</v>
      </c>
      <c r="K23" s="233">
        <v>0</v>
      </c>
    </row>
    <row r="24" spans="1:11" ht="57" x14ac:dyDescent="0.2">
      <c r="A24" s="118">
        <f t="shared" si="0"/>
        <v>18</v>
      </c>
      <c r="B24" s="46">
        <f>+B23+1</f>
        <v>262096</v>
      </c>
      <c r="C24" s="115" t="s">
        <v>244</v>
      </c>
      <c r="D24" s="184" t="s">
        <v>192</v>
      </c>
      <c r="E24" s="256">
        <v>800000</v>
      </c>
      <c r="F24" s="47">
        <v>800000</v>
      </c>
      <c r="G24" s="189">
        <v>0</v>
      </c>
      <c r="H24" s="212">
        <v>376.6</v>
      </c>
      <c r="I24" s="213">
        <v>0</v>
      </c>
      <c r="J24" s="213">
        <v>0</v>
      </c>
      <c r="K24" s="233">
        <v>0</v>
      </c>
    </row>
    <row r="25" spans="1:11" ht="57" x14ac:dyDescent="0.2">
      <c r="A25" s="118">
        <f t="shared" si="0"/>
        <v>19</v>
      </c>
      <c r="B25" s="46">
        <f>+B24+1</f>
        <v>262097</v>
      </c>
      <c r="C25" s="115" t="s">
        <v>226</v>
      </c>
      <c r="D25" s="184" t="s">
        <v>192</v>
      </c>
      <c r="E25" s="256">
        <v>700000</v>
      </c>
      <c r="F25" s="47">
        <v>700000</v>
      </c>
      <c r="G25" s="189">
        <v>0</v>
      </c>
      <c r="H25" s="212">
        <v>292</v>
      </c>
      <c r="I25" s="213">
        <v>0</v>
      </c>
      <c r="J25" s="213">
        <v>0</v>
      </c>
      <c r="K25" s="233">
        <v>0</v>
      </c>
    </row>
    <row r="26" spans="1:11" ht="42.75" x14ac:dyDescent="0.2">
      <c r="A26" s="118">
        <f t="shared" si="0"/>
        <v>20</v>
      </c>
      <c r="B26" s="46">
        <f>+B25+1</f>
        <v>262098</v>
      </c>
      <c r="C26" s="115" t="s">
        <v>245</v>
      </c>
      <c r="D26" s="184" t="s">
        <v>192</v>
      </c>
      <c r="E26" s="256">
        <v>900000</v>
      </c>
      <c r="F26" s="47">
        <v>900000</v>
      </c>
      <c r="G26" s="189">
        <v>0</v>
      </c>
      <c r="H26" s="212">
        <v>410.2</v>
      </c>
      <c r="I26" s="213">
        <v>0</v>
      </c>
      <c r="J26" s="213">
        <v>0</v>
      </c>
      <c r="K26" s="233">
        <v>0</v>
      </c>
    </row>
    <row r="27" spans="1:11" ht="42.75" x14ac:dyDescent="0.2">
      <c r="A27" s="118">
        <f t="shared" si="0"/>
        <v>21</v>
      </c>
      <c r="B27" s="46">
        <f>+B26+1</f>
        <v>262099</v>
      </c>
      <c r="C27" s="115" t="s">
        <v>246</v>
      </c>
      <c r="D27" s="184" t="s">
        <v>192</v>
      </c>
      <c r="E27" s="256">
        <v>900000</v>
      </c>
      <c r="F27" s="47">
        <v>900000</v>
      </c>
      <c r="G27" s="189">
        <v>0</v>
      </c>
      <c r="H27" s="212">
        <v>401.4</v>
      </c>
      <c r="I27" s="213">
        <v>0</v>
      </c>
      <c r="J27" s="213">
        <v>0</v>
      </c>
      <c r="K27" s="233">
        <v>0</v>
      </c>
    </row>
    <row r="28" spans="1:11" ht="57" x14ac:dyDescent="0.2">
      <c r="A28" s="118">
        <f t="shared" si="0"/>
        <v>22</v>
      </c>
      <c r="B28" s="46">
        <f t="shared" ref="B28:B37" si="1">+B27+1</f>
        <v>262100</v>
      </c>
      <c r="C28" s="115" t="s">
        <v>227</v>
      </c>
      <c r="D28" s="184" t="s">
        <v>192</v>
      </c>
      <c r="E28" s="256">
        <v>900000</v>
      </c>
      <c r="F28" s="47">
        <v>900000</v>
      </c>
      <c r="G28" s="189">
        <v>0</v>
      </c>
      <c r="H28" s="212">
        <v>396.6</v>
      </c>
      <c r="I28" s="213">
        <v>0</v>
      </c>
      <c r="J28" s="213">
        <v>0</v>
      </c>
      <c r="K28" s="233">
        <v>0</v>
      </c>
    </row>
    <row r="29" spans="1:11" ht="57" x14ac:dyDescent="0.2">
      <c r="A29" s="118">
        <f t="shared" si="0"/>
        <v>23</v>
      </c>
      <c r="B29" s="46">
        <f t="shared" si="1"/>
        <v>262101</v>
      </c>
      <c r="C29" s="115" t="s">
        <v>228</v>
      </c>
      <c r="D29" s="184" t="s">
        <v>192</v>
      </c>
      <c r="E29" s="256">
        <v>700000</v>
      </c>
      <c r="F29" s="47">
        <v>700000</v>
      </c>
      <c r="G29" s="189">
        <v>0</v>
      </c>
      <c r="H29" s="212">
        <v>299.5</v>
      </c>
      <c r="I29" s="213">
        <v>0</v>
      </c>
      <c r="J29" s="213">
        <v>0</v>
      </c>
      <c r="K29" s="233">
        <v>0</v>
      </c>
    </row>
    <row r="30" spans="1:11" ht="42.75" x14ac:dyDescent="0.2">
      <c r="A30" s="118">
        <f t="shared" si="0"/>
        <v>24</v>
      </c>
      <c r="B30" s="46">
        <f t="shared" si="1"/>
        <v>262102</v>
      </c>
      <c r="C30" s="115" t="s">
        <v>229</v>
      </c>
      <c r="D30" s="184" t="s">
        <v>192</v>
      </c>
      <c r="E30" s="256">
        <v>900000</v>
      </c>
      <c r="F30" s="47">
        <v>900000</v>
      </c>
      <c r="G30" s="189">
        <v>0</v>
      </c>
      <c r="H30" s="212">
        <v>383.4</v>
      </c>
      <c r="I30" s="213">
        <v>0</v>
      </c>
      <c r="J30" s="213">
        <v>0</v>
      </c>
      <c r="K30" s="233">
        <v>0</v>
      </c>
    </row>
    <row r="31" spans="1:11" ht="42.75" x14ac:dyDescent="0.2">
      <c r="A31" s="118">
        <f t="shared" si="0"/>
        <v>25</v>
      </c>
      <c r="B31" s="46">
        <f t="shared" si="1"/>
        <v>262103</v>
      </c>
      <c r="C31" s="115" t="s">
        <v>247</v>
      </c>
      <c r="D31" s="184" t="s">
        <v>192</v>
      </c>
      <c r="E31" s="256">
        <v>800000</v>
      </c>
      <c r="F31" s="47">
        <v>800000</v>
      </c>
      <c r="G31" s="189">
        <v>0</v>
      </c>
      <c r="H31" s="212">
        <v>401</v>
      </c>
      <c r="I31" s="213">
        <v>0</v>
      </c>
      <c r="J31" s="213">
        <v>0</v>
      </c>
      <c r="K31" s="233">
        <v>0</v>
      </c>
    </row>
    <row r="32" spans="1:11" ht="42.75" x14ac:dyDescent="0.2">
      <c r="A32" s="118">
        <f t="shared" si="0"/>
        <v>26</v>
      </c>
      <c r="B32" s="46">
        <f t="shared" si="1"/>
        <v>262104</v>
      </c>
      <c r="C32" s="115" t="s">
        <v>248</v>
      </c>
      <c r="D32" s="184" t="s">
        <v>192</v>
      </c>
      <c r="E32" s="256">
        <v>700000</v>
      </c>
      <c r="F32" s="47">
        <v>700000</v>
      </c>
      <c r="G32" s="189">
        <v>0</v>
      </c>
      <c r="H32" s="212">
        <v>314.39999999999998</v>
      </c>
      <c r="I32" s="213">
        <v>0</v>
      </c>
      <c r="J32" s="213">
        <v>0</v>
      </c>
      <c r="K32" s="233">
        <v>0</v>
      </c>
    </row>
    <row r="33" spans="1:11" ht="42.75" x14ac:dyDescent="0.2">
      <c r="A33" s="118">
        <f t="shared" si="0"/>
        <v>27</v>
      </c>
      <c r="B33" s="46">
        <f t="shared" si="1"/>
        <v>262105</v>
      </c>
      <c r="C33" s="115" t="s">
        <v>249</v>
      </c>
      <c r="D33" s="184" t="s">
        <v>192</v>
      </c>
      <c r="E33" s="256">
        <v>700000</v>
      </c>
      <c r="F33" s="47">
        <v>700000</v>
      </c>
      <c r="G33" s="189">
        <v>0</v>
      </c>
      <c r="H33" s="212">
        <v>335.4</v>
      </c>
      <c r="I33" s="213">
        <v>0</v>
      </c>
      <c r="J33" s="213">
        <v>0</v>
      </c>
      <c r="K33" s="233">
        <v>0</v>
      </c>
    </row>
    <row r="34" spans="1:11" ht="57" x14ac:dyDescent="0.2">
      <c r="A34" s="118">
        <f t="shared" si="0"/>
        <v>28</v>
      </c>
      <c r="B34" s="46">
        <f t="shared" si="1"/>
        <v>262106</v>
      </c>
      <c r="C34" s="115" t="s">
        <v>230</v>
      </c>
      <c r="D34" s="184" t="s">
        <v>192</v>
      </c>
      <c r="E34" s="256">
        <v>700000</v>
      </c>
      <c r="F34" s="47">
        <v>700000</v>
      </c>
      <c r="G34" s="189">
        <v>0</v>
      </c>
      <c r="H34" s="212">
        <v>338.5</v>
      </c>
      <c r="I34" s="213">
        <v>0</v>
      </c>
      <c r="J34" s="213">
        <v>0</v>
      </c>
      <c r="K34" s="233">
        <v>0</v>
      </c>
    </row>
    <row r="35" spans="1:11" ht="42.75" x14ac:dyDescent="0.2">
      <c r="A35" s="118">
        <f t="shared" si="0"/>
        <v>29</v>
      </c>
      <c r="B35" s="46">
        <f t="shared" si="1"/>
        <v>262107</v>
      </c>
      <c r="C35" s="115" t="s">
        <v>250</v>
      </c>
      <c r="D35" s="184" t="s">
        <v>192</v>
      </c>
      <c r="E35" s="256">
        <v>700000</v>
      </c>
      <c r="F35" s="47">
        <v>700000</v>
      </c>
      <c r="G35" s="189">
        <v>0</v>
      </c>
      <c r="H35" s="212">
        <v>292</v>
      </c>
      <c r="I35" s="213">
        <v>0</v>
      </c>
      <c r="J35" s="213">
        <v>0</v>
      </c>
      <c r="K35" s="233">
        <v>0</v>
      </c>
    </row>
    <row r="36" spans="1:11" ht="42.75" x14ac:dyDescent="0.2">
      <c r="A36" s="118">
        <f t="shared" si="0"/>
        <v>30</v>
      </c>
      <c r="B36" s="46">
        <f t="shared" si="1"/>
        <v>262108</v>
      </c>
      <c r="C36" s="115" t="s">
        <v>231</v>
      </c>
      <c r="D36" s="184" t="s">
        <v>192</v>
      </c>
      <c r="E36" s="256">
        <v>700000</v>
      </c>
      <c r="F36" s="47">
        <v>700000</v>
      </c>
      <c r="G36" s="189">
        <v>0</v>
      </c>
      <c r="H36" s="212">
        <v>335.4</v>
      </c>
      <c r="I36" s="213">
        <v>0</v>
      </c>
      <c r="J36" s="213">
        <v>0</v>
      </c>
      <c r="K36" s="233">
        <v>0</v>
      </c>
    </row>
    <row r="37" spans="1:11" ht="42.75" x14ac:dyDescent="0.2">
      <c r="A37" s="118">
        <f t="shared" si="0"/>
        <v>31</v>
      </c>
      <c r="B37" s="46">
        <f t="shared" si="1"/>
        <v>262109</v>
      </c>
      <c r="C37" s="115" t="s">
        <v>251</v>
      </c>
      <c r="D37" s="184" t="s">
        <v>192</v>
      </c>
      <c r="E37" s="256">
        <v>700000</v>
      </c>
      <c r="F37" s="47">
        <v>700000</v>
      </c>
      <c r="G37" s="189">
        <v>0</v>
      </c>
      <c r="H37" s="212">
        <v>298</v>
      </c>
      <c r="I37" s="213">
        <v>0</v>
      </c>
      <c r="J37" s="213">
        <v>0</v>
      </c>
      <c r="K37" s="233">
        <v>0</v>
      </c>
    </row>
    <row r="38" spans="1:11" ht="43.5" thickBot="1" x14ac:dyDescent="0.25">
      <c r="A38" s="237">
        <f t="shared" si="0"/>
        <v>32</v>
      </c>
      <c r="B38" s="238">
        <v>71361</v>
      </c>
      <c r="C38" s="248" t="s">
        <v>203</v>
      </c>
      <c r="D38" s="251" t="s">
        <v>192</v>
      </c>
      <c r="E38" s="257">
        <v>2000000</v>
      </c>
      <c r="F38" s="239">
        <v>2000000</v>
      </c>
      <c r="G38" s="258">
        <v>0</v>
      </c>
      <c r="H38" s="254">
        <v>9034</v>
      </c>
      <c r="I38" s="240">
        <v>0</v>
      </c>
      <c r="J38" s="240">
        <v>0</v>
      </c>
      <c r="K38" s="241">
        <v>0</v>
      </c>
    </row>
    <row r="39" spans="1:11" ht="23.25" customHeight="1" thickBot="1" x14ac:dyDescent="0.25">
      <c r="A39" s="242" t="s">
        <v>40</v>
      </c>
      <c r="B39" s="243"/>
      <c r="C39" s="243"/>
      <c r="D39" s="252"/>
      <c r="E39" s="259">
        <f>SUM(E7:E38)</f>
        <v>30000000</v>
      </c>
      <c r="F39" s="244">
        <f>SUM(F7:F38)</f>
        <v>30000000</v>
      </c>
      <c r="G39" s="260">
        <f>SUM(G7:G38)</f>
        <v>0</v>
      </c>
      <c r="H39" s="255"/>
      <c r="I39" s="245"/>
      <c r="J39" s="245"/>
      <c r="K39" s="246"/>
    </row>
  </sheetData>
  <mergeCells count="10">
    <mergeCell ref="E4:G4"/>
    <mergeCell ref="A39:C39"/>
    <mergeCell ref="H4:K4"/>
    <mergeCell ref="A1:D1"/>
    <mergeCell ref="A2:D2"/>
    <mergeCell ref="A3:D3"/>
    <mergeCell ref="A4:A5"/>
    <mergeCell ref="B4:B5"/>
    <mergeCell ref="C4:C5"/>
    <mergeCell ref="D4:D5"/>
  </mergeCells>
  <conditionalFormatting sqref="B40:B1048576 B1:B5 A39 B7:B38">
    <cfRule type="duplicateValues" dxfId="0" priority="2"/>
  </conditionalFormatting>
  <pageMargins left="0.70866141732283505" right="0.70866141732283505" top="0.74803149606299202" bottom="0.74803149606299202" header="0.31496062992126" footer="0.31496062992126"/>
  <pageSetup paperSize="17" scale="82" fitToHeight="0" orientation="landscape" r:id="rId1"/>
  <rowBreaks count="1" manualBreakCount="1">
    <brk id="24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K15"/>
  <sheetViews>
    <sheetView view="pageBreakPreview" zoomScale="70" zoomScaleNormal="80" zoomScaleSheetLayoutView="70" workbookViewId="0">
      <pane ySplit="5" topLeftCell="A6" activePane="bottomLeft" state="frozen"/>
      <selection activeCell="A3" sqref="A3:XFD3"/>
      <selection pane="bottomLeft" activeCell="I2" sqref="I2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116" customWidth="1"/>
    <col min="4" max="4" width="23.85546875" style="3" customWidth="1"/>
    <col min="5" max="5" width="27.5703125" style="72" customWidth="1"/>
    <col min="6" max="6" width="25.85546875" style="54" customWidth="1"/>
    <col min="7" max="7" width="27.7109375" style="54" customWidth="1"/>
    <col min="8" max="8" width="19.42578125" style="54" customWidth="1"/>
    <col min="9" max="11" width="18.85546875" style="54" customWidth="1"/>
    <col min="12" max="16384" width="11.42578125" style="1"/>
  </cols>
  <sheetData>
    <row r="1" spans="1:11" ht="15" customHeight="1" x14ac:dyDescent="0.2">
      <c r="A1" s="98" t="s">
        <v>0</v>
      </c>
      <c r="B1" s="98"/>
      <c r="C1" s="98"/>
      <c r="D1" s="98"/>
    </row>
    <row r="2" spans="1:11" ht="15" customHeight="1" x14ac:dyDescent="0.2">
      <c r="A2" s="98" t="s">
        <v>206</v>
      </c>
      <c r="B2" s="98"/>
      <c r="C2" s="98"/>
      <c r="D2" s="98"/>
      <c r="I2" s="230" t="s">
        <v>285</v>
      </c>
    </row>
    <row r="3" spans="1:11" ht="15.75" customHeight="1" thickBot="1" x14ac:dyDescent="0.25">
      <c r="A3" s="98" t="s">
        <v>235</v>
      </c>
      <c r="B3" s="98"/>
      <c r="C3" s="98"/>
      <c r="D3" s="98"/>
    </row>
    <row r="4" spans="1:11" s="5" customFormat="1" ht="15.75" customHeight="1" x14ac:dyDescent="0.25">
      <c r="A4" s="129" t="s">
        <v>2</v>
      </c>
      <c r="B4" s="130" t="s">
        <v>3</v>
      </c>
      <c r="C4" s="131" t="s">
        <v>4</v>
      </c>
      <c r="D4" s="207" t="s">
        <v>53</v>
      </c>
      <c r="E4" s="201" t="s">
        <v>45</v>
      </c>
      <c r="F4" s="132"/>
      <c r="G4" s="202"/>
      <c r="H4" s="279" t="s">
        <v>47</v>
      </c>
      <c r="I4" s="133"/>
      <c r="J4" s="133"/>
      <c r="K4" s="134"/>
    </row>
    <row r="5" spans="1:11" s="5" customFormat="1" ht="22.5" customHeight="1" thickBot="1" x14ac:dyDescent="0.3">
      <c r="A5" s="135"/>
      <c r="B5" s="136"/>
      <c r="C5" s="137"/>
      <c r="D5" s="208"/>
      <c r="E5" s="280" t="s">
        <v>44</v>
      </c>
      <c r="F5" s="281" t="s">
        <v>43</v>
      </c>
      <c r="G5" s="210" t="s">
        <v>49</v>
      </c>
      <c r="H5" s="211" t="s">
        <v>46</v>
      </c>
      <c r="I5" s="139" t="s">
        <v>44</v>
      </c>
      <c r="J5" s="139" t="s">
        <v>43</v>
      </c>
      <c r="K5" s="140" t="s">
        <v>49</v>
      </c>
    </row>
    <row r="6" spans="1:11" ht="15" customHeight="1" x14ac:dyDescent="0.2">
      <c r="A6" s="267" t="s">
        <v>198</v>
      </c>
      <c r="B6" s="268"/>
      <c r="C6" s="268"/>
      <c r="D6" s="270"/>
      <c r="E6" s="267"/>
      <c r="F6" s="268"/>
      <c r="G6" s="269"/>
      <c r="H6" s="272"/>
      <c r="I6" s="268"/>
      <c r="J6" s="268"/>
      <c r="K6" s="269"/>
    </row>
    <row r="7" spans="1:11" s="71" customFormat="1" ht="57" x14ac:dyDescent="0.25">
      <c r="A7" s="118">
        <v>1</v>
      </c>
      <c r="B7" s="8">
        <v>133043</v>
      </c>
      <c r="C7" s="115" t="s">
        <v>42</v>
      </c>
      <c r="D7" s="184" t="s">
        <v>192</v>
      </c>
      <c r="E7" s="275">
        <v>5973983</v>
      </c>
      <c r="F7" s="70">
        <v>5973983</v>
      </c>
      <c r="G7" s="276">
        <v>0</v>
      </c>
      <c r="H7" s="273">
        <v>5952</v>
      </c>
      <c r="I7" s="55">
        <v>0</v>
      </c>
      <c r="J7" s="55">
        <v>0</v>
      </c>
      <c r="K7" s="266">
        <v>0</v>
      </c>
    </row>
    <row r="8" spans="1:11" s="71" customFormat="1" ht="28.5" x14ac:dyDescent="0.25">
      <c r="A8" s="118">
        <f>+A7+1</f>
        <v>2</v>
      </c>
      <c r="B8" s="8">
        <v>133210</v>
      </c>
      <c r="C8" s="115" t="s">
        <v>204</v>
      </c>
      <c r="D8" s="184" t="s">
        <v>192</v>
      </c>
      <c r="E8" s="275">
        <v>475807</v>
      </c>
      <c r="F8" s="70">
        <v>475807</v>
      </c>
      <c r="G8" s="276">
        <v>0</v>
      </c>
      <c r="H8" s="273">
        <v>1648</v>
      </c>
      <c r="I8" s="55">
        <v>0</v>
      </c>
      <c r="J8" s="55">
        <v>0</v>
      </c>
      <c r="K8" s="266">
        <v>0</v>
      </c>
    </row>
    <row r="9" spans="1:11" s="71" customFormat="1" ht="57" x14ac:dyDescent="0.25">
      <c r="A9" s="118">
        <f>+A8+1</f>
        <v>3</v>
      </c>
      <c r="B9" s="8">
        <v>205031</v>
      </c>
      <c r="C9" s="115" t="s">
        <v>205</v>
      </c>
      <c r="D9" s="184" t="s">
        <v>192</v>
      </c>
      <c r="E9" s="275">
        <v>10590000</v>
      </c>
      <c r="F9" s="70">
        <v>10590000</v>
      </c>
      <c r="G9" s="276">
        <v>0</v>
      </c>
      <c r="H9" s="273">
        <v>3270</v>
      </c>
      <c r="I9" s="55">
        <v>3270</v>
      </c>
      <c r="J9" s="55">
        <v>2223</v>
      </c>
      <c r="K9" s="266">
        <v>0</v>
      </c>
    </row>
    <row r="10" spans="1:11" s="71" customFormat="1" ht="28.5" x14ac:dyDescent="0.25">
      <c r="A10" s="118">
        <f>+A9+1</f>
        <v>4</v>
      </c>
      <c r="B10" s="8">
        <v>55903</v>
      </c>
      <c r="C10" s="115" t="s">
        <v>41</v>
      </c>
      <c r="D10" s="184" t="s">
        <v>192</v>
      </c>
      <c r="E10" s="275">
        <v>2535000</v>
      </c>
      <c r="F10" s="70">
        <v>2535000</v>
      </c>
      <c r="G10" s="276">
        <v>0</v>
      </c>
      <c r="H10" s="273">
        <v>444.44</v>
      </c>
      <c r="I10" s="55">
        <v>0</v>
      </c>
      <c r="J10" s="55">
        <v>0</v>
      </c>
      <c r="K10" s="266">
        <v>0</v>
      </c>
    </row>
    <row r="11" spans="1:11" ht="23.25" customHeight="1" thickBot="1" x14ac:dyDescent="0.25">
      <c r="A11" s="122" t="s">
        <v>40</v>
      </c>
      <c r="B11" s="123"/>
      <c r="C11" s="123"/>
      <c r="D11" s="271"/>
      <c r="E11" s="277">
        <f>SUM(E7:E10)</f>
        <v>19574790</v>
      </c>
      <c r="F11" s="126">
        <f>SUM(F7:F10)</f>
        <v>19574790</v>
      </c>
      <c r="G11" s="278">
        <f>SUM(G7:G10)</f>
        <v>0</v>
      </c>
      <c r="H11" s="274"/>
      <c r="I11" s="127">
        <f t="shared" ref="I11:K11" si="0">SUM(I7:I10)</f>
        <v>3270</v>
      </c>
      <c r="J11" s="127">
        <f t="shared" si="0"/>
        <v>2223</v>
      </c>
      <c r="K11" s="128">
        <f t="shared" si="0"/>
        <v>0</v>
      </c>
    </row>
    <row r="13" spans="1:11" ht="59.25" customHeight="1" x14ac:dyDescent="0.2">
      <c r="B13" s="48"/>
      <c r="D13" s="20"/>
    </row>
    <row r="14" spans="1:11" x14ac:dyDescent="0.2">
      <c r="B14" s="48"/>
    </row>
    <row r="15" spans="1:11" x14ac:dyDescent="0.2">
      <c r="B15" s="48"/>
    </row>
  </sheetData>
  <mergeCells count="10">
    <mergeCell ref="A11:C11"/>
    <mergeCell ref="E4:G4"/>
    <mergeCell ref="H4:K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K10"/>
  <sheetViews>
    <sheetView tabSelected="1" view="pageBreakPreview" zoomScale="70" zoomScaleNormal="80" zoomScaleSheetLayoutView="70" workbookViewId="0">
      <pane ySplit="5" topLeftCell="A6" activePane="bottomLeft" state="frozen"/>
      <selection activeCell="E158" sqref="E158"/>
      <selection pane="bottomLeft" activeCell="C9" sqref="C9"/>
    </sheetView>
  </sheetViews>
  <sheetFormatPr baseColWidth="10" defaultColWidth="11.42578125" defaultRowHeight="14.25" x14ac:dyDescent="0.2"/>
  <cols>
    <col min="1" max="1" width="10" style="5" customWidth="1"/>
    <col min="2" max="2" width="12" style="48" bestFit="1" customWidth="1"/>
    <col min="3" max="3" width="51.42578125" style="116" customWidth="1"/>
    <col min="4" max="4" width="23.85546875" style="3" customWidth="1"/>
    <col min="5" max="5" width="27.5703125" style="61" customWidth="1"/>
    <col min="6" max="6" width="25.85546875" style="62" customWidth="1"/>
    <col min="7" max="7" width="27.7109375" style="62" customWidth="1"/>
    <col min="8" max="8" width="19.42578125" style="63" customWidth="1"/>
    <col min="9" max="10" width="18.85546875" style="63" customWidth="1"/>
    <col min="11" max="11" width="18.85546875" style="54" customWidth="1"/>
    <col min="12" max="16384" width="11.42578125" style="1"/>
  </cols>
  <sheetData>
    <row r="1" spans="1:11" s="69" customFormat="1" ht="15" customHeight="1" x14ac:dyDescent="0.2">
      <c r="A1" s="98" t="s">
        <v>0</v>
      </c>
      <c r="B1" s="98"/>
      <c r="C1" s="98"/>
      <c r="D1" s="98"/>
      <c r="E1" s="65"/>
      <c r="F1" s="66"/>
      <c r="G1" s="66"/>
      <c r="H1" s="67"/>
      <c r="I1" s="67"/>
      <c r="J1" s="67"/>
      <c r="K1" s="68"/>
    </row>
    <row r="2" spans="1:11" s="69" customFormat="1" ht="15" customHeight="1" x14ac:dyDescent="0.2">
      <c r="A2" s="305" t="s">
        <v>193</v>
      </c>
      <c r="B2" s="305"/>
      <c r="C2" s="305"/>
      <c r="D2" s="305"/>
      <c r="E2" s="305"/>
      <c r="F2" s="305"/>
      <c r="G2" s="66"/>
      <c r="H2" s="67"/>
      <c r="I2" s="230" t="s">
        <v>285</v>
      </c>
      <c r="J2" s="67"/>
      <c r="K2" s="68"/>
    </row>
    <row r="3" spans="1:11" s="69" customFormat="1" ht="15.75" customHeight="1" thickBot="1" x14ac:dyDescent="0.25">
      <c r="A3" s="98" t="s">
        <v>235</v>
      </c>
      <c r="B3" s="98"/>
      <c r="C3" s="98"/>
      <c r="D3" s="98"/>
      <c r="E3" s="65"/>
      <c r="F3" s="66"/>
      <c r="G3" s="66"/>
      <c r="H3" s="67"/>
      <c r="I3" s="67"/>
      <c r="J3" s="67"/>
      <c r="K3" s="68"/>
    </row>
    <row r="4" spans="1:11" ht="15.75" customHeight="1" x14ac:dyDescent="0.2">
      <c r="A4" s="129" t="s">
        <v>2</v>
      </c>
      <c r="B4" s="130" t="s">
        <v>3</v>
      </c>
      <c r="C4" s="131" t="s">
        <v>4</v>
      </c>
      <c r="D4" s="301" t="s">
        <v>53</v>
      </c>
      <c r="E4" s="289" t="s">
        <v>45</v>
      </c>
      <c r="F4" s="290"/>
      <c r="G4" s="291"/>
      <c r="H4" s="294" t="s">
        <v>47</v>
      </c>
      <c r="I4" s="295"/>
      <c r="J4" s="295"/>
      <c r="K4" s="296"/>
    </row>
    <row r="5" spans="1:11" ht="22.5" customHeight="1" x14ac:dyDescent="0.2">
      <c r="A5" s="265"/>
      <c r="B5" s="100"/>
      <c r="C5" s="97"/>
      <c r="D5" s="302"/>
      <c r="E5" s="203" t="s">
        <v>44</v>
      </c>
      <c r="F5" s="110" t="s">
        <v>43</v>
      </c>
      <c r="G5" s="292" t="s">
        <v>49</v>
      </c>
      <c r="H5" s="297" t="s">
        <v>46</v>
      </c>
      <c r="I5" s="293" t="s">
        <v>44</v>
      </c>
      <c r="J5" s="293" t="s">
        <v>43</v>
      </c>
      <c r="K5" s="298" t="s">
        <v>49</v>
      </c>
    </row>
    <row r="6" spans="1:11" ht="15" customHeight="1" x14ac:dyDescent="0.2">
      <c r="A6" s="283" t="s">
        <v>194</v>
      </c>
      <c r="B6" s="282"/>
      <c r="C6" s="306"/>
      <c r="D6" s="284"/>
      <c r="E6" s="283"/>
      <c r="F6" s="282"/>
      <c r="G6" s="284"/>
      <c r="H6" s="283"/>
      <c r="I6" s="282"/>
      <c r="J6" s="282"/>
      <c r="K6" s="284"/>
    </row>
    <row r="7" spans="1:11" s="2" customFormat="1" ht="42.75" x14ac:dyDescent="0.2">
      <c r="A7" s="118">
        <v>1</v>
      </c>
      <c r="B7" s="8">
        <v>171980</v>
      </c>
      <c r="C7" s="115" t="s">
        <v>195</v>
      </c>
      <c r="D7" s="303" t="s">
        <v>161</v>
      </c>
      <c r="E7" s="285">
        <v>2275992</v>
      </c>
      <c r="F7" s="64">
        <v>2275992</v>
      </c>
      <c r="G7" s="286">
        <v>0</v>
      </c>
      <c r="H7" s="299">
        <v>354</v>
      </c>
      <c r="I7" s="231">
        <v>0</v>
      </c>
      <c r="J7" s="231">
        <v>0</v>
      </c>
      <c r="K7" s="233">
        <v>0</v>
      </c>
    </row>
    <row r="8" spans="1:11" s="2" customFormat="1" ht="42.75" x14ac:dyDescent="0.2">
      <c r="A8" s="118">
        <v>2</v>
      </c>
      <c r="B8" s="8">
        <v>184337</v>
      </c>
      <c r="C8" s="115" t="s">
        <v>196</v>
      </c>
      <c r="D8" s="303" t="s">
        <v>161</v>
      </c>
      <c r="E8" s="285">
        <v>842402</v>
      </c>
      <c r="F8" s="64">
        <v>842402</v>
      </c>
      <c r="G8" s="286">
        <v>0</v>
      </c>
      <c r="H8" s="299">
        <v>563</v>
      </c>
      <c r="I8" s="231">
        <v>0</v>
      </c>
      <c r="J8" s="231">
        <v>0</v>
      </c>
      <c r="K8" s="233">
        <v>0</v>
      </c>
    </row>
    <row r="9" spans="1:11" s="2" customFormat="1" ht="42.75" x14ac:dyDescent="0.2">
      <c r="A9" s="118">
        <v>4</v>
      </c>
      <c r="B9" s="8">
        <v>58761</v>
      </c>
      <c r="C9" s="115" t="s">
        <v>197</v>
      </c>
      <c r="D9" s="303" t="s">
        <v>161</v>
      </c>
      <c r="E9" s="285">
        <v>8564037</v>
      </c>
      <c r="F9" s="64">
        <v>8564037</v>
      </c>
      <c r="G9" s="286">
        <v>0</v>
      </c>
      <c r="H9" s="299">
        <v>810</v>
      </c>
      <c r="I9" s="231">
        <v>0</v>
      </c>
      <c r="J9" s="231">
        <v>0</v>
      </c>
      <c r="K9" s="233">
        <v>0</v>
      </c>
    </row>
    <row r="10" spans="1:11" ht="23.25" customHeight="1" thickBot="1" x14ac:dyDescent="0.25">
      <c r="A10" s="122" t="s">
        <v>40</v>
      </c>
      <c r="B10" s="123"/>
      <c r="C10" s="123"/>
      <c r="D10" s="304"/>
      <c r="E10" s="287">
        <f t="shared" ref="E10:K10" si="0">SUM(E7:E9)</f>
        <v>11682431</v>
      </c>
      <c r="F10" s="125">
        <f t="shared" si="0"/>
        <v>11682431</v>
      </c>
      <c r="G10" s="288">
        <f t="shared" si="0"/>
        <v>0</v>
      </c>
      <c r="H10" s="300">
        <f t="shared" si="0"/>
        <v>1727</v>
      </c>
      <c r="I10" s="173">
        <f t="shared" si="0"/>
        <v>0</v>
      </c>
      <c r="J10" s="173">
        <f t="shared" si="0"/>
        <v>0</v>
      </c>
      <c r="K10" s="174">
        <f t="shared" si="0"/>
        <v>0</v>
      </c>
    </row>
  </sheetData>
  <mergeCells count="10">
    <mergeCell ref="A10:C10"/>
    <mergeCell ref="A1:D1"/>
    <mergeCell ref="A3:D3"/>
    <mergeCell ref="A4:A5"/>
    <mergeCell ref="B4:B5"/>
    <mergeCell ref="C4:C5"/>
    <mergeCell ref="D4:D5"/>
    <mergeCell ref="E4:G4"/>
    <mergeCell ref="H4:K4"/>
    <mergeCell ref="A2:F2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 </vt:lpstr>
      <vt:lpstr>UCEE</vt:lpstr>
      <vt:lpstr>FSS</vt:lpstr>
      <vt:lpstr>UDEVIPO</vt:lpstr>
      <vt:lpstr>PROVIAL</vt:lpstr>
      <vt:lpstr>INSIVUMEH</vt:lpstr>
      <vt:lpstr>'DGC '!Área_de_impresión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'DGC '!Títulos_a_imprimir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2021-04-13T22:31:26Z</dcterms:modified>
</cp:coreProperties>
</file>