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fs\useplan$\EMA\AÑO 2021\SEGUIMIENTO PRODUCCIÓN 2021. UDAF\25.01.2021 (ENERO)\Seguimiento Físico y Financiero funcionamiento e inversión\"/>
    </mc:Choice>
  </mc:AlternateContent>
  <xr:revisionPtr revIDLastSave="0" documentId="13_ncr:1_{B501B7C8-B9CA-474D-B165-50B907CFA269}" xr6:coauthVersionLast="46" xr6:coauthVersionMax="46" xr10:uidLastSave="{00000000-0000-0000-0000-000000000000}"/>
  <bookViews>
    <workbookView xWindow="-120" yWindow="-120" windowWidth="20730" windowHeight="11160" activeTab="5" xr2:uid="{00000000-000D-0000-FFFF-FFFF00000000}"/>
  </bookViews>
  <sheets>
    <sheet name="DGC" sheetId="2" r:id="rId1"/>
    <sheet name="UCEE" sheetId="13" r:id="rId2"/>
    <sheet name="FSS" sheetId="14" r:id="rId3"/>
    <sheet name="UDEVIPO" sheetId="18" r:id="rId4"/>
    <sheet name="PROVIAL" sheetId="16" r:id="rId5"/>
    <sheet name="INSIVUMEH" sheetId="15" r:id="rId6"/>
  </sheets>
  <definedNames>
    <definedName name="_xlnm.Print_Area" localSheetId="0">DGC!$A$1:$K$137</definedName>
    <definedName name="_xlnm.Print_Area" localSheetId="2">FSS!$A$1:$K$29</definedName>
    <definedName name="_xlnm.Print_Area" localSheetId="5">INSIVUMEH!$A$1:$K$13</definedName>
    <definedName name="_xlnm.Print_Area" localSheetId="4">PROVIAL!$A$1:$K$14</definedName>
    <definedName name="_xlnm.Print_Area" localSheetId="1">UCEE!$A$1:$K$61</definedName>
    <definedName name="_xlnm.Print_Area" localSheetId="3">UDEVIPO!$A$1:$K$42</definedName>
    <definedName name="DPSE_21">#REF!</definedName>
    <definedName name="DPSE25">#REF!</definedName>
    <definedName name="_xlnm.Print_Titles" localSheetId="0">DGC!$1:$6</definedName>
    <definedName name="_xlnm.Print_Titles" localSheetId="2">FSS!$1:$5</definedName>
    <definedName name="_xlnm.Print_Titles" localSheetId="5">INSIVUMEH!$1:$5</definedName>
    <definedName name="_xlnm.Print_Titles" localSheetId="4">PROVIAL!$1:$5</definedName>
    <definedName name="_xlnm.Print_Titles" localSheetId="1">UCEE!$1:$5</definedName>
    <definedName name="_xlnm.Print_Titles" localSheetId="3">UDEVIPO!$1:$5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5" l="1"/>
  <c r="K11" i="16"/>
  <c r="J11" i="16"/>
  <c r="I11" i="16"/>
  <c r="H11" i="16"/>
  <c r="K39" i="18"/>
  <c r="J39" i="18"/>
  <c r="H39" i="18"/>
  <c r="K50" i="13"/>
  <c r="J50" i="13"/>
  <c r="I50" i="13"/>
  <c r="H50" i="13"/>
  <c r="E121" i="2"/>
  <c r="F10" i="15"/>
  <c r="F50" i="13"/>
  <c r="E50" i="13"/>
  <c r="F39" i="18" l="1"/>
  <c r="I39" i="18"/>
  <c r="G39" i="18"/>
  <c r="E39" i="18"/>
  <c r="B23" i="18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l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8" i="16" l="1"/>
  <c r="A9" i="16" s="1"/>
  <c r="A10" i="16" s="1"/>
  <c r="G11" i="16"/>
  <c r="F11" i="16"/>
  <c r="E11" i="16"/>
  <c r="K10" i="15" l="1"/>
  <c r="J10" i="15"/>
  <c r="I10" i="15"/>
  <c r="G10" i="15"/>
  <c r="E10" i="15"/>
  <c r="A9" i="14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1" i="14" s="1"/>
  <c r="G24" i="14"/>
  <c r="F24" i="14"/>
  <c r="E24" i="14"/>
  <c r="A10" i="13" l="1"/>
  <c r="A11" i="13" s="1"/>
  <c r="A12" i="13" s="1"/>
  <c r="A13" i="13" s="1"/>
  <c r="A14" i="13" s="1"/>
  <c r="A15" i="13" s="1"/>
  <c r="A16" i="13" s="1"/>
  <c r="G50" i="13"/>
  <c r="G52" i="13" s="1"/>
  <c r="F52" i="13"/>
  <c r="A17" i="13" l="1"/>
  <c r="A18" i="13" s="1"/>
  <c r="A19" i="13" s="1"/>
  <c r="A20" i="13" s="1"/>
  <c r="A21" i="13" s="1"/>
  <c r="A22" i="13" s="1"/>
  <c r="A25" i="13" l="1"/>
  <c r="A27" i="13" s="1"/>
  <c r="A28" i="13" s="1"/>
  <c r="G121" i="2"/>
  <c r="G123" i="2" s="1"/>
  <c r="A31" i="13" l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F121" i="2"/>
  <c r="F123" i="2" s="1"/>
  <c r="A45" i="13" l="1"/>
  <c r="A46" i="13" s="1"/>
  <c r="A47" i="13" s="1"/>
  <c r="A49" i="13" s="1"/>
  <c r="A61" i="2" l="1"/>
  <c r="A62" i="2" s="1"/>
  <c r="A63" i="2" s="1"/>
  <c r="A72" i="2" s="1"/>
  <c r="A73" i="2" s="1"/>
  <c r="A74" i="2" s="1"/>
  <c r="A75" i="2" s="1"/>
  <c r="A76" i="2" s="1"/>
  <c r="A77" i="2" s="1"/>
  <c r="A112" i="2" l="1"/>
  <c r="A114" i="2" s="1"/>
  <c r="A115" i="2" s="1"/>
  <c r="A116" i="2" s="1"/>
  <c r="A117" i="2" s="1"/>
  <c r="A118" i="2" s="1"/>
  <c r="A119" i="2" s="1"/>
  <c r="A120" i="2" s="1"/>
</calcChain>
</file>

<file path=xl/sharedStrings.xml><?xml version="1.0" encoding="utf-8"?>
<sst xmlns="http://schemas.openxmlformats.org/spreadsheetml/2006/main" count="542" uniqueCount="251">
  <si>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</si>
  <si>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</si>
  <si>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</si>
  <si>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</si>
  <si>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</si>
  <si>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MEJORAMIENTO CARRETERA RDAV 06, TRAMO: LANQUIN - CAHABON (PAVIMENTACION)</t>
  </si>
  <si>
    <t>MEJORAMIENTO CARRETERA RN7E TRAMO III: PANZOS-PUENTE CAHABONCITO-EL ESTOR (PAVIMENTACION)</t>
  </si>
  <si>
    <t>MEJORAMIENTO CARRETERA TRAMO: BARBERENA - EL MOLINO - SAN CRISTOBAL FRONTERA Y ACCESO EL MOLINO - VALLE NUEVO (REHABILITACION)</t>
  </si>
  <si>
    <t>MEJORAMIENTO PUENTE VEHICULAR BELICE</t>
  </si>
  <si>
    <t>REPOSICION CARRETERA RD GUA-10 TRAMO: CA-1 OR. (KM 25+610) - SANTA ELENA BARILLAS, GUATEMALA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</si>
  <si>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</si>
  <si>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</si>
  <si>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</si>
  <si>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</si>
  <si>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</si>
  <si>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KM 31.5 DE LA RUTA CA-01 OCCIDENTE, SAN BARTOLOME MILPAS ALTAS</t>
  </si>
  <si>
    <t>CONSTRUCCION PUENTE VEHICULAR EL ARENAL, MOYUTA, JUTIAPA</t>
  </si>
  <si>
    <t>MEJORAMIENTO CARRETERA RD PET 12 DEL TRAMO: LAS CRUCES - PUESTO FRONTERIZO BETHEL, PETEN.</t>
  </si>
  <si>
    <t>MEJORAMIENTO CARRETERA TRAMO: RANCHO DE TEJA - MOMOSTENANGO (PAVIMENTACIÓN)</t>
  </si>
  <si>
    <t>MEJORAMIENTO CARRETERA TRAMO: TODOS SANTOS CUCHUMATÁN - ALDEA SAN MARTÍN - CONCEPCIÓN HUISTA, HUEHUETENANGO.</t>
  </si>
  <si>
    <t>REPOSICION CARRETERA CA-02 OCC. TRAMO: KM 178 (INICIO PUENTE CASTILLO ARMAS) - KM 198, RETALHULEU</t>
  </si>
  <si>
    <t>MEJORAMIENTO CARRETERA RD QUI 25, TRAMO: FTN (ALDEA SAN FRANCISCO) - INGENIEROS (FRONTERA)</t>
  </si>
  <si>
    <t>MEJORAMIENTO CARRETERA RUTA NACIONAL 10 A TRAMO: SAN MIGUEL DUEÑAS - SAN JOSE CALDERAS MUNICIPIO DE SAN MIGUEL DUEÑAS DEPARTAMENTO DE SACATEPEQUEZ</t>
  </si>
  <si>
    <t>MEJORAMIENTO CAMINO RURAL CR-BVE-20, TRAMO: PACHALUM, QUICHE - CUBULCO, BAJA VERAPAZ</t>
  </si>
  <si>
    <t>CONSTRUCCION PUENTE VEHICULAR CHITOMAX, CASERÍO CHITOMAX, MUNICIPIO DE CUBULCO, DEPARTAMENTO DE BAJA VERAPAZ</t>
  </si>
  <si>
    <t>CONSTRUCCION URBANIZACION Y VIVIENDA LA DIGNIDAD, ESCUINTLA, ESCUINTLA</t>
  </si>
  <si>
    <t>MEJORAMIENTO CENTRO DE ATENCION PERMANENTE (CAP) TACTIC, ALTA VERAPAZ</t>
  </si>
  <si>
    <t>MEJORAMIENTO CENTRO DE ATENCION PERMANENTE (CAP) SANTA CRUZ, ALTA VERAPAZ.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</si>
  <si>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</si>
  <si>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</si>
  <si>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</si>
  <si>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</si>
  <si>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</si>
  <si>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REPOSICION ESCUELA PREPRIMARIA OFICIAL DE PARVULOS ANEXA A EOUM CLEMENTE MARROQUÍN ROJAS, SAN PABLO, SAN MARCOS. CÓDIGO UDI: 12-19-1039-42</t>
  </si>
  <si>
    <t>CONSTRUCCION INSTITUTO BASICO NACIONAL JM, 5 AVENIDA ZONA 1, AGUACATAN, HUEHUETENANGO</t>
  </si>
  <si>
    <t>UNIDAD EJECUTORA: FONDO SOCIAL DE SOLIDARIDAD</t>
  </si>
  <si>
    <t>MEJORAMIENTO CARRETERA PUENTE EL MOTAGUA - ALDEA LLANO GRANDE, SALAMA, BAJA VERAPAZ</t>
  </si>
  <si>
    <t>MEJORAMIENTO CARRETERA RN-9 NORTE, EST. 377+360 A 406+560 TRAMO SAN MATEO IXTATAN - BARILLAS, HUEHUETENANGO</t>
  </si>
  <si>
    <t>MEJORAMIENTO CARRETERA RN-01 SALIDA SAN JUAN OSTUNCALCO EST. 214+700, QUETZALTENANGO A ENTRADA SAN PEDRO SACATEPEQUEZ EST. 247+400, SAN MARCOS</t>
  </si>
  <si>
    <t>MEJORAMIENTO CARRETERA RD-05, TRAMO SAN ANDRES SAJCABAJA-CANILLA, QUICHE (PAVIMENTACION)</t>
  </si>
  <si>
    <t>MEJORAMIENTO CARRETERA TRAMO BIF. CA-09 NORTE KM 46.86 ENTRADA FINCA SAN MIGUEL - ALDEA EL CARMEN, SANARATE, EL PROGRESO (PAVIMENTACION)</t>
  </si>
  <si>
    <t>MEJORAMIENTO CARRETERA RD-QUE-13, TRAMO SAN CARLOS SIJA - HUITAN, QUETZALTENANGO</t>
  </si>
  <si>
    <t>MEJORAMIENTO CARRETERA TRAMO CRUCE A PUENTE LA BARRANQUILLA HACIA PLAN BUENA VISTA, DEL KM. 66 AL KM. 70, SANARATE, EL PROGRESO</t>
  </si>
  <si>
    <t>MEJORAMIENTO CAMINO RURAL ALDEA XAXMOXAN-ALDEA XECOL AMAJCHEL Y AMAJCHEL CENTRO-SANTA CLARA, CHAJUL, QUICHE</t>
  </si>
  <si>
    <t>TOTALES</t>
  </si>
  <si>
    <t>CONSTRUCCION EDIFICIO OPERATIVO, SEDE CENTRAL DE PROVIAL, GUATEMALA.</t>
  </si>
  <si>
    <t>CONSTRUCCION EDIFICIO SEDE REGIONAL DE PROTECCIÓN Y SEGURIDAD VIAL, SAN CRISTÓBAL ACASAGUASTLÁN, EL PROGRESO, FASE 2.</t>
  </si>
  <si>
    <t>VIGENTE</t>
  </si>
  <si>
    <t>ASIGNADO</t>
  </si>
  <si>
    <t>PRESUPUESTO Q.</t>
  </si>
  <si>
    <t>META GLOBAL</t>
  </si>
  <si>
    <t>META FÍSICA</t>
  </si>
  <si>
    <t>MEJORAMIENTO CAMINO RURAL CR-REU-02, TRAMO: NUEVA CAJOLÁ - MANCHÓN, RETALHULEU</t>
  </si>
  <si>
    <t>EJECUTADO</t>
  </si>
  <si>
    <t>REPOSICION CARRETERA RN-14, TRAMO: EST 92+100 A 96+000, ALOTENANGO, SACATEPEQUEZ Y ESCUINTLA</t>
  </si>
  <si>
    <t>UNIDAD DE MEDIDA</t>
  </si>
  <si>
    <t>KILOMETRO</t>
  </si>
  <si>
    <t>METRO</t>
  </si>
  <si>
    <t>DOCUMENTO</t>
  </si>
  <si>
    <t>CONSTRUCCION DE CARRETERAS PRIMARIAS, PUENTES Y DISTRIBUIDORES DE TRANSITO</t>
  </si>
  <si>
    <t>CONSTRUCCION CARRETERA LIBRAMIENTO CABECERA DEPARTAMENTAL DE CHIMALTENANGO, RUTA CA-1 OCCIDENTE, TRAMO: KM 48 CA-01 OCC. (SAN MIGUEL MORAZAN) - KM 62 CA-01 OCC.</t>
  </si>
  <si>
    <t>CONSTRUCCIÓN CARRETERA CA-1 OCC., CHICHAVAC A CHICE VÍA RÍO MOTAGUA. TRAMO: ESTACIÓN 16+740 (ENTRADA A PAQUIP) A LA ESTACIÓN 29+440 (RÍO MOTAGUA)</t>
  </si>
  <si>
    <t>CONSTRUCCION PUENTE VEHICULAR PARALELO AL PUENTE EL JOBO KM. 130.0 RUTA CA-08 FRONTERA CON EL SALVADOR</t>
  </si>
  <si>
    <t>CONSTRUCCIÓN PASO A DESNIVEL CA-09, NORTE KM.18+000 ACCESO A PALENCIA, GUATEMALA</t>
  </si>
  <si>
    <t>CONSTRUCCIÓN PASO A DESNIVEL CA-01 ORIENTE BIF. SANTA ELENA BARILLAS</t>
  </si>
  <si>
    <t>CONSTRUCCION CARRETERA CA-9 NORTE, TRAMO: SANARATE - EL RANCHO</t>
  </si>
  <si>
    <t>KILÓMETRO</t>
  </si>
  <si>
    <t>CONSTRUCCIÓN CARRETERA FRANJA TRANSVERSAL DEL NORTE (FRONTERA CON MÉXICO-MODESTO MÉNDEZ, IZABAL)</t>
  </si>
  <si>
    <t>REPOSICION DE CARRETERAS PRIMARIAS, PUENTES Y DISTRIBUIDORES DE TRANSITO</t>
  </si>
  <si>
    <t>REPOSICION CARRETERA CA-12, TRAMO: KM 212+200 - FRONTERA LA ERMITA (KM 227+404), CHIQUIMULA</t>
  </si>
  <si>
    <t>REPOSICIÓN CARRETERA CITO-180, TRAMO: CA-2 OCC. (KM 178+000), RETALHULEU - CRUCE A ZUNIL (KM 213+000), QUETZALTENANGO</t>
  </si>
  <si>
    <t>REPOSICION CARRETERA RN 1 TRAMO GODINEZ SAN ANDRES SEMETABAJ PANAJACHEL SOLOLA</t>
  </si>
  <si>
    <t>REPOSICIÓN CARRETERA RN-9N, TRAMO: PIEDRAS DE CAPTSIN - SAN JUAN IXCOY - SOLOMA, HUEHUETENANGO</t>
  </si>
  <si>
    <t>REPOSICIÓN CARRETERA CA-09 SUR TRAMO: PALIN - ESCUINTLA, ESCUINTLA</t>
  </si>
  <si>
    <t>REPOSICIÓN CARRETERA RN-9N, TRAMO: BIFURCACIÓN RD-HUE-2 - PIEDRAS DE CAPTSIN, HUEHUETENANGO</t>
  </si>
  <si>
    <t>REPOSICION CARRETERA RUTA CA 10 TRAMO QUEZALTEPEQUE FRONTERA AGUA CALIENTE CHIQUIMULA</t>
  </si>
  <si>
    <t>REPOSICION CARRETERA CA 01 OCC TRAMO TREBOL 39 AVENIDA CALZADA ROOSEVELT GUATEMALA</t>
  </si>
  <si>
    <t>REPOSICION CARRETERA CA 01 OCC TRAMO CUATRO CAMINOS KM 188 600 POLOGUA KM 205 000 TOTONICAPAN</t>
  </si>
  <si>
    <t>REPOSICIÓN CARRETERA CA-01 OCC. TRAMO: POLOGUÁ (KM 205+000), TOTONICAPÁN - CHIQUIBAL (KM 232+000), QUETZALTENANGO</t>
  </si>
  <si>
    <t>REPOSICION CARRETERA RN 11 TRAMO BIFURCACION CA 02 OCCIDENTE COCALES SUCHITEPEQUEZ SAN LUCAS TOLIMAN SOLOLA</t>
  </si>
  <si>
    <t>REPOSICIÓN CARRETERA CA-01 OCC. TRAMO: CHIQUIBAL (KM 232+000), QUETZALTENANGO - BIFURCACIÓN RN-09N HUEHUETENANGO</t>
  </si>
  <si>
    <t>REPOSICIÓN CARRETERA CA-13 TRAMO: BIFURCACIÓN CA-09 N (ENTRE RÍOS) - FRONTERA CON HONDURAS, IZABAL</t>
  </si>
  <si>
    <t>REPOSICIÓN CARRETERA CA-01 OR. TRAMO: OBELÍSCO - TREBOL VISTA HERMOSA, GUATEMALA</t>
  </si>
  <si>
    <t>REPOSICION CARRETERA CA 02 OCC TRAMO KM 144 PUESTO DE CUARENTENA SUCHITEPEQUEZ KM 178 INICIO PUENTE CASTILLO ARMAS RETALHULEU</t>
  </si>
  <si>
    <t>REPOSICIÓN CARRETERA CA-02 OCC. TRAMO: KM 211+500, QUETZALTENANGO - KM 250+500, TECUN UMAN, SAN MARCOS</t>
  </si>
  <si>
    <t>REPOSICION CARRETERA TRAMO BIFURCACION RN 20 SANTA CRUZ RIO HONDO ZACAPA</t>
  </si>
  <si>
    <t>REPOSICION CARRETERA TRAMO LIBRAMIENTO SALCAJA AUTOPISTA DE LOS ALTOS ROTONDA DEL ORGANISMO JUDICIAL DE QUETZALTENANGO QUETZALTENANGO</t>
  </si>
  <si>
    <t>REPOSICION CARRETERA RUTA CA 09 SUR TRAMO EST 7 400 EST 11 400 GUATEMALA</t>
  </si>
  <si>
    <t>REPOSICION CARRETERA RN 5 TRAMO SAN PEDRO CARCHA PAJAL ALTA VERAPAZ</t>
  </si>
  <si>
    <t>MEJORAMIENTO DE CARRETERAS PRIMARIAS, PUENTES Y DISTRIBUIDORES DE TRANSITO</t>
  </si>
  <si>
    <t xml:space="preserve">MEJORAMIENTO CARRETERA RN 12 SUR, TRAMO: SAN MARCOS - GUATIVIL - EL QUETZAL - SINTANÁ </t>
  </si>
  <si>
    <t>MEJORAMIENTO CARRETERA RN-05, TRAMO: CAMPUR-FRAY BARTOLOME DE LAS CASAS (PAVIMENTACIÓN)</t>
  </si>
  <si>
    <t>MEJORAMIENTO CARRETERA RN - 9N TRAMO: QUETZALTENANGO - OLINTEPEQUE</t>
  </si>
  <si>
    <t>MEJORAMIENTO CARRETERA RN 18 TRAMO LA CUMBRE  SAN LUIS JILOTEPEQUE JALAPA</t>
  </si>
  <si>
    <t>MEJORAMIENTO CARRETERA RN7E TRAMO I: SAN JULIAN-TAMAHU-TUCURU-PUENTE CHASCO (PAVIMENTACION)</t>
  </si>
  <si>
    <t>CONSTRUCCION, AMPLIACION, REPOSICION Y MEJORAMIENTO DE CARRETERAS SECUNDARIAS Y PUENTES</t>
  </si>
  <si>
    <t>CONSTRUCCION CARRETERA RD QUI-21 TRAMO II: SECA - LANCETILLO - SAQUIXPEC - EL PARAISO, LONGITUD 36.54 KM</t>
  </si>
  <si>
    <t>REPOSICION DE CARRETERAS SECUNDARIAS Y PUENTES</t>
  </si>
  <si>
    <t>REPOSICION CARRETERA RD ESC 27 TRAMO IPALA  EL SEMILLERO ESCUINTLA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</si>
  <si>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</si>
  <si>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</si>
  <si>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AV 9 TRAMO COBAN  FINCA CHITOC ALTA VERAPAZ</t>
  </si>
  <si>
    <t>REPOSICION CARRETERA RD IZB 4 TRAMO CA 9 N KM 220  TRINCHERAS  MARISCOS  PLAYA DORADA IZABAL</t>
  </si>
  <si>
    <t>REPOSICION CARRETERA RD QUE 15 TRAMO SIBILIA  HUITAN QUETZALTENANGO</t>
  </si>
  <si>
    <t>REPOSICION CARRETERA RD HUE 12 TRAMO BIF CA 1 OCC  CAMOJA  DESVIO A SANTA ANA HUISTA HUEHUETENANGO</t>
  </si>
  <si>
    <t>REPOSICION CARRETERA RD JUT 04 TRAMO SANTA CATARINA MITA  HORCONES  EL PROGRESO JUTIAPA</t>
  </si>
  <si>
    <t>REPOSICION CARRETERA TRAMO CA 01 ORIENTE  RD JUT 17 PASACO JUTIAPA</t>
  </si>
  <si>
    <t>REPOSICION CARRETERA BIFURCACION CA 2 OCC TRAMO RD REU 06 4 CAMINOS  FINCA LA HELVETIA NUEVO SAN CARLOS RETALHULEU</t>
  </si>
  <si>
    <t>REPOSICION CARRETERA TRAMO  EST 15 000 LAS TAPIAS  SAN PEDRO AYAMPUC GUATEMALA</t>
  </si>
  <si>
    <t>REPOSICION CARRETERA RD GUA 09 TRAMO EL BOTADERO  EL JOCOTILLO GUATEMALA</t>
  </si>
  <si>
    <t>REPOSICION CARRETERA RD ESC 11 TRAMO SALIDA DE SANTA LUCIA COTZUMALGUAPA  FINCA EL BAUL ESCUINTLA</t>
  </si>
  <si>
    <t>REPOSICION CARRETERA RD QUI 21 TRAMO PACHALUM  CHUAQUENUM QUICHE</t>
  </si>
  <si>
    <t>REPOSICION CARRETERA TRAMO RIO HONDO  BIFRUCACION RD ZAC 05 DESVIO GUALAN ZACAPA</t>
  </si>
  <si>
    <t>REPOSICION CARRETERA TRAMO BIFURCACION RD JUT 23 LAS TRANCAS  YUPILTEPEQUE JUTIAPA</t>
  </si>
  <si>
    <t>REPOSICION CARRETERA RN 9 NORTE TRAMO QUETZALTENANGO SAN CARLOS SIJA QUETZALTENANGO</t>
  </si>
  <si>
    <t>REPOSICION CARRETERA TRAMO BIFURCACION RD ZAC 05 DESVIO GUALAN  CA 9 NORTE JUAN DE PAZ ZACAPA</t>
  </si>
  <si>
    <t>REPOSICION CARRETERA RD QUI 02 TRAMO PACHALUM  PUENTE TUMBADERO QUICHE</t>
  </si>
  <si>
    <t>REPOSICION CARRETERA RD GUA 05 Y RD QUI 02 TRAMO BIF MIXCO VIEJO SAN MARTIN JILOTEPEQUE GUATEMALA  PACHALUM QUICHE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</si>
  <si>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</si>
  <si>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</si>
  <si>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</si>
  <si>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RD SCH 7, TRAMO I: KM 169+018 CA-2 OCC.(CUYOTENANGO) - KM 196+000 (SAN JOSE LA MAQUINA), LONGITUD APROXIMADA 27.0 KMS.</t>
  </si>
  <si>
    <t>MEJORAMIENTO CARRETERA RN 7W TRAMOS CUILCO  TECTITAN SUBTRAMOS EST 335 100 A 335 200 EST 346 100 A 346 200 Y EST 347 800 A 355 200 7 4 KMS HUEHUETENANGO</t>
  </si>
  <si>
    <t>MEJORAMIENTO CARRETERA TRAMO PUENTE LA LIBERTAD  SALAMA BAJA VERAPAZ</t>
  </si>
  <si>
    <t>MEJORAMIENTO CARRETERA RD SRO 04 TRAMO EL CUJE  IXPACO  ENTRONQUE RN 16 PUEBLO NUEVO VINAS SANTA ROSA</t>
  </si>
  <si>
    <t>MEJORAMIENTO CARRETERA RD HUE 4 TRAMO SAN MIGUEL ACATAN  VILLA LINDA  RD HUE 16 SAN RAFAEL LA INDEPENDENCIA HUEHUETENANGO</t>
  </si>
  <si>
    <t>MEJORAMIENTO CARRETERA RUTA RD REU 3 TRAMO EL RETIRO  VICTORIAS EL SALTO RETALHULEU RETALHULEU</t>
  </si>
  <si>
    <t>MEJORAMIENTO CARRETERA RD SOL 04 TRAMO SANTIAGO ATITLAN KM 171 000  SAN PEDRO LA LAGUNA KM 174 220  SOLOLA</t>
  </si>
  <si>
    <t>MEJORAMIENTO CARRETERA BIFURCACION RD TOT 07 LA UNIVERSAL  ALDEA SANTA ANA MOMOSTENANGO TOTONICAPAN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</si>
  <si>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</si>
  <si>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</si>
  <si>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CARRETERA RD CHM 17 TRAMO SAN MARTIN JILOTEPEQUE  JOYABAJ PAVIMENTACION</t>
  </si>
  <si>
    <t>MEJORAMIENTO DE CAMINOS RURALES</t>
  </si>
  <si>
    <t>MEJORAMIENTO CAMINO RURAL RUTA CR REU 01 TRAMO BIFURCACION RN 9S  EL MANCHON CHAMPERICO RETALHULEU</t>
  </si>
  <si>
    <t>MEJORAMIENTO CAMINO RURAL RUTA CR REU 06 TRAMO BIFURCACION RN 9S  SANTA ISABEL CHAMPERICO RETALHULEU</t>
  </si>
  <si>
    <t>MEJORAMIENTO CAMINO RURAL CR AVE 06 TRAMO SAN JUAN CHAMELCO  CHAMIL  CHAMIZUN  SAN JUAN CHAMELCO ALTA VERAPAZ</t>
  </si>
  <si>
    <t>MEJORAMIENTO CAMINO RURAL CR-HUE-36,TRAMO: SAN MARTIN CUCHUMATAN - UNION CANTINIL, HUEHUETENANGO</t>
  </si>
  <si>
    <t>CONSTRUCCION DE CAMINOS RURALES</t>
  </si>
  <si>
    <t>CONSTRUCCION CAMINO RURAL TRAMO: LOS PAJALES - CHIBAQUITO - CHITOMAX, LONGITUD APROXIMADA DE 17.5 KILÓMETROS, MUNICIPIO DE CUBULCO, DEPARTAMENTO DE BAJA VERAPAZ.</t>
  </si>
  <si>
    <t>CONSTRUCCION DE PUENTES EN CAMINOS RURALES</t>
  </si>
  <si>
    <t>CONSTRUCCION DE CAUCE Y OBRAS DE PROTECCION</t>
  </si>
  <si>
    <t>CONSTRUCCION DE CAUCE DEL RIO JEREZ Y OBRAS DE PROTECCION EN LA CABECERA MUNICIPAL DE JEREZ DEPARTAMENTO DE JUTIAPA</t>
  </si>
  <si>
    <t>CONSTRUCCION, MEJORAMIENTO Y REPOSICION DE INFRAESTRUCTURA VIAL POR EMERGENCIA</t>
  </si>
  <si>
    <t>CONSTRUCCION DISTRIBUIDOR VIAL A NIVEL RUTA RN 14 CIUDAD VIEJA Y ALOTENANGO SACATEPEQUEZ E INGENIO SAN DIEGO ESCUINTLA</t>
  </si>
  <si>
    <t>REPOSICION PUENTE VEHICULAR LAS LAJAS RN 14 ALOTENANGO SACATEPEQUEZ</t>
  </si>
  <si>
    <t>REPOSICION PUENTE VEHICULAR CHILE TRISTE RN 14 ALOTENANGO SACATEPEQUEZ</t>
  </si>
  <si>
    <t>MEJORAMIENTO CARRETERA OBRAS DE PROTECCION DEFENSA FLUVIAL Y DE CONTENCION EN EL CAUCE DEL RIO GUACALATE ALOTENANGO SACATEPEQUEZ</t>
  </si>
  <si>
    <t>MEJORAMIENTO CARRETERA OBRAS DE PROTECCION DEFENSA FLUVIAL Y DE CONTENCION EN EL CAUCE DE LA QUEBRADA LAS LAJAS ALOTENANGO SACATEPEQUEZ</t>
  </si>
  <si>
    <t>CONSTRUCCION PUENTE VEHICULAR LA FE RN 14 SAN MIGUEL LOS LOTES ESCUINTLA ESCUINTLA</t>
  </si>
  <si>
    <t>REPOSICIÓN CARRETERA RD SCH-6, TRAMO: SAN ANTONIO SUCHITEPÉQUEZ - SAN MIGUEL PANAN, SUCHITEPÉQUEZ</t>
  </si>
  <si>
    <t>UNIDAD EJECUTORA: UNIDAD DE CONSTRUCCIÓN DE EDIFICIOS DEL ESTADO</t>
  </si>
  <si>
    <t>CONSTRUCCION, AMPLIACION, REPOSICION Y MEJORAMIENTO DE ESCUELAS DE PREPRIMARIA</t>
  </si>
  <si>
    <t>CONSTRUCCION, AMPLIACION, REPOSICION Y MEJORAMIENTO DE ESCUELAS DE PRIMARIA</t>
  </si>
  <si>
    <t>REPOSICION ESCUELA PRIMARIA OFICIAL URBANA DE NINAS NO 2 DELIA ANZUETO DE ORANTES 2 CALLE 6 09 ZONA 2 SAN PEDRO SACATEPEQUEZ SAN MARCOS CODIGO UDI 12 02 0061 43</t>
  </si>
  <si>
    <t>REPOSICION ESCUELA PRIMARIA  OFICIAL RURAL MIXTA, CANTON XETALBIJOJ, CAJOLÁ, QUETZALTENANGO. CÓDIGO UDI: 09-07-0284-43</t>
  </si>
  <si>
    <t>REPOSICION ESCUELA PRIMARIA  OFICIAL RURAL MIXTA, ALDEA LA VEGA, ZACUALPA, QUICHE. CÓDIGO UDI: 14-04-0129-43</t>
  </si>
  <si>
    <t>REPOSICION ESCUELA PRIMARIA  OFICIAL URBANA MIXTA CLEMENTE MARROQUIN ROJAS SAN PABLO SAN MARCOS CODIGO UDI 1219104043</t>
  </si>
  <si>
    <t>REPOSICION ESCUELA PRIMARIA OFICIAL RURAL MIXTA ALDEA SIGUILA SAN JUAN OSTUNCALCO QUETZALTENANGO CODIGO UDI 09 09 0316 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</si>
  <si>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</si>
  <si>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</si>
  <si>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>REPOSICION ESCUELA PRIMARIA OFICIAL RURAL MIXTA ALDEA LLANO GRANDE SANTA MARIA IXHUATAN SANTA ROSA CODIGO UDI 06 10 0309 43</t>
  </si>
  <si>
    <t>REPOSICION ESCUELA PRIMARIA ALDEA LOS IZOTES, NUEVA SANTA ROSA, SANTA ROSA.</t>
  </si>
  <si>
    <t>REPOSICION ESCUELA PRIMARIA OFICIAL RURAL MIXTA ALDEA LAS ASTAS BARBERENA SANTA ROSA</t>
  </si>
  <si>
    <t xml:space="preserve">METRO CUADRADO 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</si>
  <si>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</si>
  <si>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</si>
  <si>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</si>
  <si>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</si>
  <si>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</si>
  <si>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</si>
  <si>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>CONSTRUCCION DE INFRAESTRUCTURA ESTATAL</t>
  </si>
  <si>
    <t>CONSTRUCCION ESCUELA DE LA REFORMA EDR LA DIGNIDAD ESCUINTLA ESCUINTLA</t>
  </si>
  <si>
    <t>AMPLIACIÓN INSTITUTO DIVERSIFICADO ESCUELA NACIONAL DE CIENCIAS COMERCIALES, COATEPÉQUE, QUETZALTENANGO.</t>
  </si>
  <si>
    <t xml:space="preserve"> AMPLIACIÓN ESCUELA PRIMARIA OFICIAL URBANA MIXTA JOSE HERMOGENES FIGUEROA GIRON, ZACUALPA, QUICHÉ. CÓDIGO UDI: 14-04-0122-43</t>
  </si>
  <si>
    <t>REPOSICIÓN ESCUELA PRIMARIA OFICIAL URBANA MIXTA MARÍA ALBERTINA GÁLVEZ GARCÍA, EL QUETZAL, SAN MARCOS. CÓDIGO UDI: 12-20-0831-43</t>
  </si>
  <si>
    <t>CONSTRUCCIÓN INSTITUTO BÁSICO SAN CARLOS YAJAUCÚ, SAN JUAN IXCOY, HUEHUETENANGO</t>
  </si>
  <si>
    <t>AMPLIACIÓN ESCUELA PRIMARIA OFICIAL RURAL MIXTA COLONIA LAS MARGARITAS, EL BÚCARO, VILLA NUEVA, GUATEMALA. CÓDIGO UDI: 01-15-6077-43</t>
  </si>
  <si>
    <t xml:space="preserve"> MEJORAMIENTO CENTRO DE SALUD ALDEA TZETUN, IXCAN, QUICHÉ</t>
  </si>
  <si>
    <t>MEJORAMIENTO CENTRO DE ATENCIÓN INTEGRAL MATERNO INFANTIL (CAIMI) , TEJUTLA, SAN MARCOS</t>
  </si>
  <si>
    <t>MEJORAMIENTO CARRETERA TRAMO CA-10  BIFURCACION CA-9, RIO HONDO Y ESTANZUELA ZACAPA (PAVIMENTACION)</t>
  </si>
  <si>
    <t>MEJORAMIENTO CARRETERA RD-QUE-16 EST. 228+600 HACIA EST. 230+650, PALESTINA DE LOS ALTOS-ALDEA SAN JOSE BUENA VISTA,  QUETZALTENANGO</t>
  </si>
  <si>
    <t>MEJORAMIENTO CARRETERA BIF SANTA CRUZ DEL QUICHE-SAN ANTONIO ILOTENANGO Y RD TOTO 01</t>
  </si>
  <si>
    <t>MEJORAMIENTO CARRETERA BIF SANTA CRUZ DEL QUICHE-SAN PEDRO JOCOPILAS, ALDEA SAN PABLO, QUICHE</t>
  </si>
  <si>
    <t>MEJORAMIENTO CARRETERA RN-01 ROTONDA LA LICORERA ESTACION 204+300 ENTRADA SAN JUAN OSTUNCALCO ESTACION 214+300 QUETZALTENANAGO</t>
  </si>
  <si>
    <t>CONSTRUCCION DE URBANIZACIONES Y SOLUCIONES HABITACIONALES, VIVIENDA DIGNA</t>
  </si>
  <si>
    <t>METRO CUADRADO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</si>
  <si>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</si>
  <si>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</si>
  <si>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</si>
  <si>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</si>
  <si>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</si>
  <si>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</si>
  <si>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</si>
  <si>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</si>
  <si>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</si>
  <si>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</si>
  <si>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</si>
  <si>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CONSTRUCCION EDIFICIO PARQUE VIAL, SEDE CENTRAL DE PROVIAL, GUATEMALA.</t>
  </si>
  <si>
    <t>CONSTRUCCION EDIFICIO ACADEMIA DE FORMACIÓN DE BRIGADAS DE PROTECCIÓN Y SEGURIDAD VIAL, SAN CRISTÓBAL ACASAGUASTLÁN, EL PROGRESO.</t>
  </si>
  <si>
    <t>UNIDAD EJECUTORA: DIRECCIÓN GENERAL DE PROTECCIÓN Y SEGURIDAD VIAL</t>
  </si>
  <si>
    <t>UNIDAD EJECUTORA: UNIDAD DE DESARROLLO DE LA VIVIENDA POPULAR</t>
  </si>
  <si>
    <t>MEJORAMIENTO CARRETERA TRAMO: RD-ESC-01 PALIN, ESCUINTLA - SANTA MARIA DE JESUS, SACATEPEQUEZ</t>
  </si>
  <si>
    <t>MEJORAMIENTO CAMINO RURAL CR-CHM-39, TRAMO: TECPAN - SAN MARTIN JILOTEPEQUE, CHIMALTENANGO</t>
  </si>
  <si>
    <t>MEJORAMIENTO CENTRO DE ATENCION PERMANENTE (CAP) SIBINAL, SAN MARCOS.</t>
  </si>
  <si>
    <t>MEJORAMIENTO CENTRO DE SALUD TIPO B LANQUIN, ALTA VERAPAZ.</t>
  </si>
  <si>
    <t>MEJORAMIENTO CENTRO DE SALUD IPALA, CHIQUIMULA.</t>
  </si>
  <si>
    <t>MEJORAMIENTO CENTRO DE ATENCION PERMANENTE (CAP) , SAN MATEO IXTATAN, HUEHUETENANGO</t>
  </si>
  <si>
    <t>MEJORAMIENTO CENTRO DE ATENCION PERMANENTE (CAP) , LA REFORMA, SAN MARCOS</t>
  </si>
  <si>
    <t xml:space="preserve"> 
MEJORAMIENTO CENTRO DE ATENCION PERMANENTE (CAP) , SANTA MARIA CHIQUIMULA, TOTONICAPAN</t>
  </si>
  <si>
    <t>MEJORAMIENTO CENTRO DE ATENCION PERMANENTE (CAP) , SAN PEDRO SACATEPEQUEZ, SAN MARCOS</t>
  </si>
  <si>
    <t>PROYECTOS AGREGADOS EN MARZO 2020</t>
  </si>
  <si>
    <t>PROYECTOS AGREGADOS EN ABRIL 2020</t>
  </si>
  <si>
    <t>DOBLE ESRUCTURA</t>
  </si>
  <si>
    <t>PROYECTOS AGREGADOS EN MAYO 2020</t>
  </si>
  <si>
    <t>PROYECTOS PENDIENTES EN SNIP</t>
  </si>
  <si>
    <t xml:space="preserve"> CONSTRUCCION MURO DE CONTENCION ASENTAMIENTO NUESTRO SENOR DE ESQUIPULAS
ZONA 18 GUATEMALA GUATEMALA</t>
  </si>
  <si>
    <t>CONSTRUCCION MURO DE CONTENCION ASENTAMIENTO LOS PINOS ZONA DIECIOCHO
GUATEMALA GUATEMALA</t>
  </si>
  <si>
    <t>CONSTRUCCION MURO DE CONTENCION ASENTAMIENTO 5 DE NOVIEMBRE, ZONA 18,
GUATEMALA, GUATEMALA</t>
  </si>
  <si>
    <t>CONSTRUCCION MURO DE CONTENCION ASENTAMIENTO ANEXO EL MIRADOR, ZONA 18,
GUATEMALA, GUATEMALA</t>
  </si>
  <si>
    <t>CONSTRUCCION MURO DE CONTENCION ASENTAMIENTO VIDA NUEVA I, TIERRA NUEVA II,
CHINAUTLA, GUATEMALA</t>
  </si>
  <si>
    <t>CONSTRUCCION MURO DE CONTENCION ASENTAMIENTO 10 DE FEBRERO, TIERRA NUEVA I,
CHINAUTLA, GUATEMALA</t>
  </si>
  <si>
    <t>CONSTRUCCION MURO DE CONTENCION ASENTAMIENTO 24 DE AGOSTO, TIERRA NUEVA II,
CHINAUTLA, GUATEMALA</t>
  </si>
  <si>
    <t>CONSTRUCCION MURO DE CONTENCION ASENTAMIENTO ISRAEL, EL ZARZAL, VILLA NUEVA,
GUATEMALA</t>
  </si>
  <si>
    <t>CONSTRUCCION MURO DE CONTENCION ASENTAMIENTO ANEXO C2, LA ESPERANZA, EL
MEZQUITAL, VILLA NUEVA, GUATEMALA</t>
  </si>
  <si>
    <t>CONSTRUCCION MURO DE CONTENCION 0.00 0.00
ASENTAMIENTO GALILEA, AMPARO, ZONA 7,
GUATEMALA, GUATEMALA</t>
  </si>
  <si>
    <t>CONSTRUCCION MURO DE CONTENCION ASENTAMIENTO 21 DE NOVIEMBRE, ZONA 7,
GUATEMALA, GUATEMALA</t>
  </si>
  <si>
    <t>PROYECTOS AGREGADOS EN  JUNIO 2020</t>
  </si>
  <si>
    <t xml:space="preserve">  AMPLIACIÓN ESCUELA PRIMARIA OFICIAL RURAL MIXTA CASERÍO XIQUIX, NAHUALA, SOLOLÁ 07-05-0147-43</t>
  </si>
  <si>
    <t>PROYECTOS AGREGADOS EN  JULIO 2020</t>
  </si>
  <si>
    <t>Q</t>
  </si>
  <si>
    <t>PROGRAMACIÓN DE PROYECTOS DE INVERSIÓN 2021</t>
  </si>
  <si>
    <t>CONSTRUCCION MURO DE CONTENCION ASENTAMIENTO 6 DE AGOSTO ZONA 7 GUATEMALA GUATEMALA</t>
  </si>
  <si>
    <t>CONSTRUCCION MURO DE CONTENCION ASENTAMIENTO ANEXO CERRITO SECTOR 4 ZONA 7 GUATEMALA GUATEMALA</t>
  </si>
  <si>
    <t>CONSTRUCCION MURO DE CONTENCION ASENTAMIENTO LA PAZ EL ZARZAL ZONA 4 VILLA NUEVA GUATEMALA</t>
  </si>
  <si>
    <t>CONSTRUCCION MURO DE CONTENCION ASENTAMIENTO VALLE DE NAZARETH, EL ZARZAL, ZONA 4, VILLA NUEVA, GUATEMALA</t>
  </si>
  <si>
    <t>CONSTRUCCION MURO DE CONTENCION ASENTAMIENTO LUZ DE CRISTO, VILLA LOBOS II, ZONA 12, VILLA NUEVA, GUATEMALA</t>
  </si>
  <si>
    <t>CONSTRUCCION MURO DE CONTENCION ASENTAMIENTO MARIA TERESA CABALLEROS, ZONA 7, GUATEMALA, GUATEMALA</t>
  </si>
  <si>
    <t>CONSTRUCCION MURO DE CONTENCION ASENTAMIENTO SAN JULIAN, SECTOR 7, CHINAUTLA, GUATEMALA</t>
  </si>
  <si>
    <t>CONSTRUCCION MURO DE CONTENCION ASENTAMIENTO LA INDEPENDENCIA, VILLA LOBOS I, VILLA NUEVA, GUATEMALA</t>
  </si>
  <si>
    <t>CONSTRUCCION MURO DE CONTENCION ASENTAMIENTO MARTIRES DEL PUEBLO, SECTOR 2J, EL ZARZAL, VILLA NUEVA, GUATEMALA</t>
  </si>
  <si>
    <t>CONSTRUCCION MURO DE CONTENCION ASENTAMIENTO ANEXO SANTA ISABEL II, VILLA NUEVA, GUATEMALA</t>
  </si>
  <si>
    <t>CONSTRUCCION MURO DE CONTENCION ASENTAMIENTO VILLA LOBOS II, ANEXO, VILLA NUEVA, GUATEMALA</t>
  </si>
  <si>
    <t>CONSTRUCCION MURO DE CONTENCION ASENTAMIENTO TIERRA SANTA, VILLA LOBOS I, ZONA 12, VILLA NUEVA, GUATEMALA</t>
  </si>
  <si>
    <t>CONSTRUCCION MURO DE CONTENCION ASENTAMIENTO 8 DE MARZO, EL MEZQUITAL, ZONA 12, VILLA NUEVA, GUATEMALA</t>
  </si>
  <si>
    <t>CONSTRUCCION MURO DE CONTENCION ASENTAMIENTO LA ESPERANZA, EL MEZQUITAL, ZONA 12, VILLA NUEVA, GUATEMALA</t>
  </si>
  <si>
    <t>CONSTRUCCION MURO DE CONTENCION ASENTAMIENTO UNIDOS 8 DE MARZO, VILLA NUEVA, GUATEMALA</t>
  </si>
  <si>
    <t>CONSTRUCCION MURO DE CONTENCION ASENTAMIENTO UNIDOS POR LA PAZ SECTOR 6 VILLA NUEVA GUATEMALA</t>
  </si>
  <si>
    <t xml:space="preserve">META FÍSICA </t>
  </si>
  <si>
    <t>A ENERO-2021</t>
  </si>
  <si>
    <t>FUENTE: SIGES-Presupuesto/SNIP-Meta Física</t>
  </si>
  <si>
    <t>NOTA: Se contempla unicamente aquellos SNIP´S que tengan vigente y/ o ejecutados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</si>
</sst>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* #,##0_);_(* \(#,##0\);_(* &quot;-&quot;??_);_(@_)"/>
    <numFmt numFmtId="167" formatCode="0\ %"/>
    <numFmt numFmtId="168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b/>
      <sz val="12"/>
      <color theme="1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7" applyProtection="0"/>
    <xf numFmtId="167" fontId="9" fillId="0" borderId="0" applyBorder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81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6" fillId="3" borderId="0" xfId="0" applyFont="1" applyFill="1"/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/>
    </xf>
    <xf numFmtId="164" fontId="7" fillId="0" borderId="0" xfId="4" applyNumberFormat="1" applyFont="1" applyFill="1" applyAlignment="1">
      <alignment horizontal="right" vertical="center"/>
    </xf>
    <xf numFmtId="164" fontId="7" fillId="0" borderId="2" xfId="4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4" fontId="7" fillId="0" borderId="2" xfId="15" applyFont="1" applyFill="1" applyBorder="1" applyAlignment="1">
      <alignment horizontal="center" vertical="center" wrapText="1"/>
    </xf>
    <xf numFmtId="164" fontId="7" fillId="0" borderId="2" xfId="15" applyFont="1" applyFill="1" applyBorder="1" applyAlignment="1">
      <alignment horizontal="right" vertical="center"/>
    </xf>
    <xf numFmtId="164" fontId="6" fillId="0" borderId="2" xfId="15" applyFont="1" applyFill="1" applyBorder="1" applyAlignment="1">
      <alignment horizontal="right" vertical="center"/>
    </xf>
    <xf numFmtId="164" fontId="7" fillId="0" borderId="2" xfId="15" applyFont="1" applyFill="1" applyBorder="1" applyAlignment="1" applyProtection="1">
      <alignment horizontal="center" vertical="center" wrapText="1"/>
    </xf>
    <xf numFmtId="164" fontId="7" fillId="0" borderId="0" xfId="15" applyFont="1" applyFill="1" applyAlignment="1">
      <alignment horizontal="right" vertical="center"/>
    </xf>
    <xf numFmtId="164" fontId="6" fillId="0" borderId="0" xfId="15" applyFont="1" applyFill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6" borderId="0" xfId="0" applyFont="1" applyFill="1"/>
    <xf numFmtId="0" fontId="6" fillId="7" borderId="0" xfId="0" applyFont="1" applyFill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4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right" vertical="center"/>
    </xf>
    <xf numFmtId="0" fontId="6" fillId="0" borderId="0" xfId="1" applyNumberFormat="1" applyFont="1" applyFill="1" applyAlignment="1">
      <alignment horizontal="center" vertical="center"/>
    </xf>
    <xf numFmtId="164" fontId="7" fillId="0" borderId="0" xfId="4" applyNumberFormat="1" applyFont="1" applyAlignment="1">
      <alignment horizontal="center" vertical="center"/>
    </xf>
    <xf numFmtId="164" fontId="7" fillId="0" borderId="0" xfId="4" applyNumberFormat="1" applyFont="1" applyFill="1" applyAlignment="1">
      <alignment horizontal="center" vertical="center"/>
    </xf>
    <xf numFmtId="164" fontId="6" fillId="0" borderId="0" xfId="15" applyFont="1" applyFill="1" applyAlignment="1">
      <alignment horizontal="center" vertical="center"/>
    </xf>
    <xf numFmtId="164" fontId="7" fillId="0" borderId="0" xfId="15" applyFont="1" applyFill="1" applyAlignment="1">
      <alignment horizontal="center" vertical="center"/>
    </xf>
    <xf numFmtId="2" fontId="7" fillId="0" borderId="0" xfId="4" applyNumberFormat="1" applyFont="1" applyFill="1" applyAlignment="1">
      <alignment horizontal="center" vertical="center"/>
    </xf>
    <xf numFmtId="164" fontId="7" fillId="0" borderId="2" xfId="15" applyFont="1" applyFill="1" applyBorder="1" applyAlignment="1">
      <alignment horizontal="center" vertical="center"/>
    </xf>
    <xf numFmtId="164" fontId="6" fillId="0" borderId="0" xfId="15" applyFont="1" applyFill="1" applyAlignment="1">
      <alignment horizontal="left" vertical="center"/>
    </xf>
    <xf numFmtId="164" fontId="7" fillId="0" borderId="0" xfId="15" applyFont="1" applyFill="1" applyAlignment="1">
      <alignment horizontal="left" vertical="center"/>
    </xf>
    <xf numFmtId="2" fontId="7" fillId="0" borderId="0" xfId="4" applyNumberFormat="1" applyFont="1" applyFill="1" applyAlignment="1">
      <alignment horizontal="left" vertical="center"/>
    </xf>
    <xf numFmtId="164" fontId="7" fillId="0" borderId="0" xfId="4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164" fontId="7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164" fontId="6" fillId="0" borderId="2" xfId="15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3" applyNumberFormat="1" applyFont="1" applyFill="1" applyBorder="1" applyAlignment="1">
      <alignment horizontal="center" vertical="center"/>
    </xf>
    <xf numFmtId="164" fontId="7" fillId="0" borderId="22" xfId="15" applyFont="1" applyFill="1" applyBorder="1" applyAlignment="1">
      <alignment horizontal="right" vertical="center"/>
    </xf>
    <xf numFmtId="164" fontId="4" fillId="2" borderId="5" xfId="15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/>
    </xf>
    <xf numFmtId="0" fontId="7" fillId="0" borderId="12" xfId="5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2" borderId="30" xfId="1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vertical="center"/>
    </xf>
    <xf numFmtId="164" fontId="7" fillId="0" borderId="17" xfId="15" applyFont="1" applyFill="1" applyBorder="1" applyAlignment="1">
      <alignment horizontal="right" vertical="center"/>
    </xf>
    <xf numFmtId="164" fontId="7" fillId="0" borderId="18" xfId="0" applyNumberFormat="1" applyFont="1" applyFill="1" applyBorder="1" applyAlignment="1">
      <alignment horizontal="center" vertical="center" wrapText="1"/>
    </xf>
    <xf numFmtId="164" fontId="7" fillId="0" borderId="17" xfId="15" applyFont="1" applyFill="1" applyBorder="1" applyAlignment="1">
      <alignment horizontal="center" vertical="center" wrapText="1"/>
    </xf>
    <xf numFmtId="164" fontId="6" fillId="0" borderId="17" xfId="15" applyFont="1" applyFill="1" applyBorder="1" applyAlignment="1">
      <alignment horizontal="right" vertical="center"/>
    </xf>
    <xf numFmtId="164" fontId="7" fillId="0" borderId="17" xfId="15" applyFont="1" applyFill="1" applyBorder="1" applyAlignment="1" applyProtection="1">
      <alignment horizontal="center" vertical="center" wrapText="1"/>
    </xf>
    <xf numFmtId="164" fontId="7" fillId="0" borderId="18" xfId="15" applyFont="1" applyFill="1" applyBorder="1" applyAlignment="1">
      <alignment horizontal="right" vertical="center"/>
    </xf>
    <xf numFmtId="164" fontId="7" fillId="0" borderId="21" xfId="15" applyFont="1" applyFill="1" applyBorder="1" applyAlignment="1">
      <alignment horizontal="right" vertical="center"/>
    </xf>
    <xf numFmtId="164" fontId="7" fillId="0" borderId="23" xfId="0" applyNumberFormat="1" applyFont="1" applyFill="1" applyBorder="1" applyAlignment="1">
      <alignment horizontal="center" vertical="center" wrapText="1"/>
    </xf>
    <xf numFmtId="164" fontId="4" fillId="2" borderId="4" xfId="15" applyFont="1" applyFill="1" applyBorder="1" applyAlignment="1">
      <alignment horizontal="center" vertical="center"/>
    </xf>
    <xf numFmtId="164" fontId="4" fillId="2" borderId="24" xfId="0" applyNumberFormat="1" applyFont="1" applyFill="1" applyBorder="1" applyAlignment="1">
      <alignment horizontal="center" vertical="center"/>
    </xf>
    <xf numFmtId="164" fontId="5" fillId="12" borderId="32" xfId="4" applyNumberFormat="1" applyFont="1" applyFill="1" applyBorder="1" applyAlignment="1">
      <alignment horizontal="center" vertical="center" wrapText="1"/>
    </xf>
    <xf numFmtId="164" fontId="5" fillId="12" borderId="1" xfId="4" applyNumberFormat="1" applyFont="1" applyFill="1" applyBorder="1" applyAlignment="1">
      <alignment horizontal="center" vertical="center" wrapText="1"/>
    </xf>
    <xf numFmtId="164" fontId="5" fillId="12" borderId="20" xfId="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5" applyFont="1" applyFill="1" applyBorder="1" applyAlignment="1" applyProtection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1" applyNumberFormat="1" applyFont="1" applyFill="1" applyBorder="1" applyAlignment="1">
      <alignment vertical="center"/>
    </xf>
    <xf numFmtId="0" fontId="10" fillId="2" borderId="30" xfId="1" applyNumberFormat="1" applyFont="1" applyFill="1" applyBorder="1" applyAlignment="1">
      <alignment horizontal="center" vertical="center"/>
    </xf>
    <xf numFmtId="164" fontId="10" fillId="2" borderId="4" xfId="15" applyFont="1" applyFill="1" applyBorder="1" applyAlignment="1">
      <alignment horizontal="center" vertical="center"/>
    </xf>
    <xf numFmtId="164" fontId="10" fillId="2" borderId="5" xfId="15" applyFont="1" applyFill="1" applyBorder="1" applyAlignment="1">
      <alignment horizontal="center" vertical="center"/>
    </xf>
    <xf numFmtId="164" fontId="10" fillId="2" borderId="2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4" borderId="2" xfId="0" applyFont="1" applyFill="1" applyBorder="1" applyAlignment="1">
      <alignment vertical="center"/>
    </xf>
    <xf numFmtId="0" fontId="5" fillId="11" borderId="12" xfId="0" applyFont="1" applyFill="1" applyBorder="1" applyAlignment="1">
      <alignment vertical="center"/>
    </xf>
    <xf numFmtId="0" fontId="5" fillId="11" borderId="2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5" fillId="11" borderId="17" xfId="0" applyFont="1" applyFill="1" applyBorder="1" applyAlignment="1">
      <alignment vertical="center"/>
    </xf>
    <xf numFmtId="0" fontId="5" fillId="11" borderId="18" xfId="0" applyFont="1" applyFill="1" applyBorder="1" applyAlignment="1">
      <alignment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26" xfId="0" applyFont="1" applyFill="1" applyBorder="1" applyAlignment="1">
      <alignment vertical="center"/>
    </xf>
    <xf numFmtId="0" fontId="7" fillId="0" borderId="22" xfId="3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wrapText="1"/>
    </xf>
    <xf numFmtId="164" fontId="7" fillId="0" borderId="22" xfId="15" applyFont="1" applyFill="1" applyBorder="1" applyAlignment="1">
      <alignment horizontal="center" vertical="center" wrapText="1"/>
    </xf>
    <xf numFmtId="164" fontId="4" fillId="2" borderId="5" xfId="15" applyFont="1" applyFill="1" applyBorder="1" applyAlignment="1">
      <alignment horizontal="right" vertical="center"/>
    </xf>
    <xf numFmtId="41" fontId="7" fillId="0" borderId="2" xfId="4" applyNumberFormat="1" applyFont="1" applyFill="1" applyBorder="1" applyAlignment="1">
      <alignment horizontal="right" vertical="center"/>
    </xf>
    <xf numFmtId="41" fontId="7" fillId="0" borderId="18" xfId="4" applyNumberFormat="1" applyFont="1" applyFill="1" applyBorder="1" applyAlignment="1">
      <alignment horizontal="right" vertical="center"/>
    </xf>
    <xf numFmtId="41" fontId="5" fillId="4" borderId="2" xfId="0" applyNumberFormat="1" applyFont="1" applyFill="1" applyBorder="1" applyAlignment="1">
      <alignment vertical="center"/>
    </xf>
    <xf numFmtId="41" fontId="5" fillId="4" borderId="18" xfId="0" applyNumberFormat="1" applyFont="1" applyFill="1" applyBorder="1" applyAlignment="1">
      <alignment vertical="center"/>
    </xf>
    <xf numFmtId="41" fontId="5" fillId="11" borderId="2" xfId="0" applyNumberFormat="1" applyFont="1" applyFill="1" applyBorder="1" applyAlignment="1">
      <alignment vertical="center"/>
    </xf>
    <xf numFmtId="41" fontId="5" fillId="11" borderId="18" xfId="0" applyNumberFormat="1" applyFont="1" applyFill="1" applyBorder="1" applyAlignment="1">
      <alignment vertical="center"/>
    </xf>
    <xf numFmtId="41" fontId="5" fillId="2" borderId="2" xfId="0" applyNumberFormat="1" applyFont="1" applyFill="1" applyBorder="1" applyAlignment="1">
      <alignment vertical="center"/>
    </xf>
    <xf numFmtId="41" fontId="5" fillId="2" borderId="18" xfId="0" applyNumberFormat="1" applyFont="1" applyFill="1" applyBorder="1" applyAlignment="1">
      <alignment vertical="center"/>
    </xf>
    <xf numFmtId="41" fontId="7" fillId="0" borderId="22" xfId="4" applyNumberFormat="1" applyFont="1" applyFill="1" applyBorder="1" applyAlignment="1">
      <alignment horizontal="right" vertical="center"/>
    </xf>
    <xf numFmtId="41" fontId="7" fillId="0" borderId="23" xfId="4" applyNumberFormat="1" applyFont="1" applyFill="1" applyBorder="1" applyAlignment="1">
      <alignment horizontal="right" vertical="center"/>
    </xf>
    <xf numFmtId="41" fontId="4" fillId="2" borderId="5" xfId="0" applyNumberFormat="1" applyFont="1" applyFill="1" applyBorder="1" applyAlignment="1">
      <alignment horizontal="right" vertical="center"/>
    </xf>
    <xf numFmtId="41" fontId="7" fillId="0" borderId="13" xfId="4" applyNumberFormat="1" applyFont="1" applyFill="1" applyBorder="1" applyAlignment="1">
      <alignment horizontal="right" vertical="center"/>
    </xf>
    <xf numFmtId="41" fontId="5" fillId="2" borderId="13" xfId="0" applyNumberFormat="1" applyFont="1" applyFill="1" applyBorder="1" applyAlignment="1">
      <alignment vertical="center"/>
    </xf>
    <xf numFmtId="41" fontId="7" fillId="0" borderId="9" xfId="4" applyNumberFormat="1" applyFont="1" applyFill="1" applyBorder="1" applyAlignment="1">
      <alignment horizontal="right" vertical="center"/>
    </xf>
    <xf numFmtId="41" fontId="10" fillId="2" borderId="34" xfId="0" applyNumberFormat="1" applyFont="1" applyFill="1" applyBorder="1" applyAlignment="1">
      <alignment horizontal="center" vertical="center"/>
    </xf>
    <xf numFmtId="41" fontId="10" fillId="2" borderId="5" xfId="0" applyNumberFormat="1" applyFont="1" applyFill="1" applyBorder="1" applyAlignment="1">
      <alignment horizontal="center" vertical="center"/>
    </xf>
    <xf numFmtId="41" fontId="10" fillId="2" borderId="24" xfId="0" applyNumberFormat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41" fontId="7" fillId="0" borderId="17" xfId="4" applyNumberFormat="1" applyFont="1" applyFill="1" applyBorder="1" applyAlignment="1">
      <alignment horizontal="right" vertical="center"/>
    </xf>
    <xf numFmtId="41" fontId="5" fillId="4" borderId="17" xfId="0" applyNumberFormat="1" applyFont="1" applyFill="1" applyBorder="1" applyAlignment="1">
      <alignment vertical="center"/>
    </xf>
    <xf numFmtId="41" fontId="5" fillId="11" borderId="17" xfId="0" applyNumberFormat="1" applyFont="1" applyFill="1" applyBorder="1" applyAlignment="1">
      <alignment vertical="center"/>
    </xf>
    <xf numFmtId="41" fontId="6" fillId="0" borderId="17" xfId="0" applyNumberFormat="1" applyFont="1" applyFill="1" applyBorder="1"/>
    <xf numFmtId="41" fontId="5" fillId="2" borderId="17" xfId="0" applyNumberFormat="1" applyFont="1" applyFill="1" applyBorder="1" applyAlignment="1">
      <alignment vertical="center"/>
    </xf>
    <xf numFmtId="41" fontId="7" fillId="0" borderId="21" xfId="4" applyNumberFormat="1" applyFont="1" applyFill="1" applyBorder="1" applyAlignment="1">
      <alignment horizontal="right" vertical="center"/>
    </xf>
    <xf numFmtId="41" fontId="4" fillId="2" borderId="4" xfId="0" applyNumberFormat="1" applyFont="1" applyFill="1" applyBorder="1" applyAlignment="1">
      <alignment horizontal="right" vertical="center"/>
    </xf>
    <xf numFmtId="41" fontId="4" fillId="2" borderId="24" xfId="0" applyNumberFormat="1" applyFont="1" applyFill="1" applyBorder="1" applyAlignment="1">
      <alignment horizontal="right" vertical="center"/>
    </xf>
    <xf numFmtId="0" fontId="4" fillId="2" borderId="30" xfId="1" applyNumberFormat="1" applyFont="1" applyFill="1" applyBorder="1" applyAlignment="1">
      <alignment horizontal="right" vertical="center"/>
    </xf>
    <xf numFmtId="164" fontId="5" fillId="13" borderId="20" xfId="4" applyNumberFormat="1" applyFont="1" applyFill="1" applyBorder="1" applyAlignment="1">
      <alignment horizontal="center" vertical="center" wrapText="1"/>
    </xf>
    <xf numFmtId="164" fontId="7" fillId="0" borderId="18" xfId="4" applyNumberFormat="1" applyFont="1" applyFill="1" applyBorder="1" applyAlignment="1">
      <alignment horizontal="right" vertical="center"/>
    </xf>
    <xf numFmtId="164" fontId="7" fillId="0" borderId="17" xfId="4" applyNumberFormat="1" applyFont="1" applyFill="1" applyBorder="1" applyAlignment="1">
      <alignment horizontal="right" vertical="center"/>
    </xf>
    <xf numFmtId="164" fontId="7" fillId="0" borderId="21" xfId="15" applyFont="1" applyFill="1" applyBorder="1" applyAlignment="1">
      <alignment horizontal="center" vertical="center" wrapText="1"/>
    </xf>
    <xf numFmtId="164" fontId="7" fillId="0" borderId="23" xfId="4" applyNumberFormat="1" applyFont="1" applyFill="1" applyBorder="1" applyAlignment="1">
      <alignment horizontal="right" vertical="center"/>
    </xf>
    <xf numFmtId="164" fontId="4" fillId="2" borderId="4" xfId="15" applyFont="1" applyFill="1" applyBorder="1" applyAlignment="1">
      <alignment horizontal="right" vertical="center"/>
    </xf>
    <xf numFmtId="164" fontId="4" fillId="2" borderId="24" xfId="0" applyNumberFormat="1" applyFont="1" applyFill="1" applyBorder="1" applyAlignment="1">
      <alignment horizontal="right" vertical="center"/>
    </xf>
    <xf numFmtId="164" fontId="7" fillId="0" borderId="17" xfId="15" applyFont="1" applyFill="1" applyBorder="1" applyAlignment="1">
      <alignment horizontal="center" vertical="center"/>
    </xf>
    <xf numFmtId="164" fontId="7" fillId="0" borderId="18" xfId="4" applyNumberFormat="1" applyFont="1" applyFill="1" applyBorder="1" applyAlignment="1">
      <alignment horizontal="center" vertical="center"/>
    </xf>
    <xf numFmtId="164" fontId="6" fillId="0" borderId="17" xfId="15" applyFont="1" applyFill="1" applyBorder="1" applyAlignment="1">
      <alignment horizontal="center" vertical="center"/>
    </xf>
    <xf numFmtId="41" fontId="7" fillId="0" borderId="13" xfId="4" applyNumberFormat="1" applyFont="1" applyFill="1" applyBorder="1" applyAlignment="1">
      <alignment horizontal="center" vertical="center"/>
    </xf>
    <xf numFmtId="41" fontId="7" fillId="0" borderId="2" xfId="4" applyNumberFormat="1" applyFont="1" applyFill="1" applyBorder="1" applyAlignment="1">
      <alignment horizontal="center" vertical="center"/>
    </xf>
    <xf numFmtId="41" fontId="7" fillId="0" borderId="18" xfId="4" applyNumberFormat="1" applyFont="1" applyFill="1" applyBorder="1" applyAlignment="1">
      <alignment horizontal="center" vertical="center"/>
    </xf>
    <xf numFmtId="41" fontId="5" fillId="4" borderId="13" xfId="0" applyNumberFormat="1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5" fillId="4" borderId="27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5" fillId="4" borderId="31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center" vertical="center" wrapText="1"/>
    </xf>
    <xf numFmtId="164" fontId="7" fillId="0" borderId="19" xfId="15" applyFont="1" applyFill="1" applyBorder="1" applyAlignment="1">
      <alignment horizontal="center" vertical="center"/>
    </xf>
    <xf numFmtId="164" fontId="7" fillId="0" borderId="1" xfId="15" applyFont="1" applyFill="1" applyBorder="1" applyAlignment="1">
      <alignment horizontal="center" vertical="center"/>
    </xf>
    <xf numFmtId="164" fontId="7" fillId="0" borderId="20" xfId="4" applyNumberFormat="1" applyFont="1" applyFill="1" applyBorder="1" applyAlignment="1">
      <alignment horizontal="center" vertical="center"/>
    </xf>
    <xf numFmtId="41" fontId="7" fillId="0" borderId="32" xfId="4" applyNumberFormat="1" applyFont="1" applyFill="1" applyBorder="1" applyAlignment="1">
      <alignment horizontal="center" vertical="center"/>
    </xf>
    <xf numFmtId="41" fontId="7" fillId="0" borderId="1" xfId="4" applyNumberFormat="1" applyFont="1" applyFill="1" applyBorder="1" applyAlignment="1">
      <alignment horizontal="center" vertical="center"/>
    </xf>
    <xf numFmtId="41" fontId="7" fillId="0" borderId="20" xfId="4" applyNumberFormat="1" applyFont="1" applyFill="1" applyBorder="1" applyAlignment="1">
      <alignment horizontal="center" vertical="center"/>
    </xf>
    <xf numFmtId="41" fontId="4" fillId="2" borderId="34" xfId="0" applyNumberFormat="1" applyFont="1" applyFill="1" applyBorder="1" applyAlignment="1">
      <alignment horizontal="center" vertical="center"/>
    </xf>
    <xf numFmtId="41" fontId="4" fillId="2" borderId="5" xfId="0" applyNumberFormat="1" applyFont="1" applyFill="1" applyBorder="1" applyAlignment="1">
      <alignment horizontal="center" vertical="center"/>
    </xf>
    <xf numFmtId="41" fontId="4" fillId="2" borderId="2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11" fillId="0" borderId="0" xfId="4" applyNumberFormat="1" applyFont="1" applyFill="1" applyAlignment="1">
      <alignment horizontal="right" vertical="center"/>
    </xf>
    <xf numFmtId="0" fontId="5" fillId="0" borderId="38" xfId="0" applyFont="1" applyFill="1" applyBorder="1" applyAlignment="1">
      <alignment vertical="center"/>
    </xf>
    <xf numFmtId="164" fontId="4" fillId="2" borderId="40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4" fillId="2" borderId="42" xfId="1" applyNumberFormat="1" applyFont="1" applyFill="1" applyBorder="1" applyAlignment="1">
      <alignment horizontal="right" vertical="center"/>
    </xf>
    <xf numFmtId="164" fontId="7" fillId="0" borderId="17" xfId="0" applyNumberFormat="1" applyFont="1" applyFill="1" applyBorder="1" applyAlignment="1">
      <alignment horizontal="right" vertical="center"/>
    </xf>
    <xf numFmtId="164" fontId="7" fillId="0" borderId="19" xfId="0" applyNumberFormat="1" applyFont="1" applyFill="1" applyBorder="1" applyAlignment="1">
      <alignment horizontal="right" vertical="center"/>
    </xf>
    <xf numFmtId="164" fontId="7" fillId="0" borderId="20" xfId="4" applyNumberFormat="1" applyFont="1" applyFill="1" applyBorder="1" applyAlignment="1">
      <alignment horizontal="right" vertical="center"/>
    </xf>
    <xf numFmtId="164" fontId="4" fillId="2" borderId="39" xfId="0" applyNumberFormat="1" applyFont="1" applyFill="1" applyBorder="1" applyAlignment="1">
      <alignment horizontal="right" vertical="center"/>
    </xf>
    <xf numFmtId="164" fontId="4" fillId="2" borderId="41" xfId="0" applyNumberFormat="1" applyFont="1" applyFill="1" applyBorder="1" applyAlignment="1">
      <alignment horizontal="right" vertical="center"/>
    </xf>
    <xf numFmtId="0" fontId="5" fillId="4" borderId="33" xfId="0" applyFont="1" applyFill="1" applyBorder="1" applyAlignment="1">
      <alignment vertical="center"/>
    </xf>
    <xf numFmtId="164" fontId="5" fillId="13" borderId="19" xfId="4" applyNumberFormat="1" applyFont="1" applyFill="1" applyBorder="1" applyAlignment="1">
      <alignment horizontal="center" vertical="center" wrapText="1"/>
    </xf>
    <xf numFmtId="164" fontId="5" fillId="13" borderId="1" xfId="4" applyNumberFormat="1" applyFont="1" applyFill="1" applyBorder="1" applyAlignment="1">
      <alignment horizontal="center" vertical="center" wrapText="1"/>
    </xf>
    <xf numFmtId="41" fontId="7" fillId="0" borderId="32" xfId="4" applyNumberFormat="1" applyFont="1" applyFill="1" applyBorder="1" applyAlignment="1">
      <alignment horizontal="right" vertical="center"/>
    </xf>
    <xf numFmtId="41" fontId="7" fillId="0" borderId="1" xfId="4" applyNumberFormat="1" applyFont="1" applyFill="1" applyBorder="1" applyAlignment="1">
      <alignment horizontal="right" vertical="center"/>
    </xf>
    <xf numFmtId="41" fontId="4" fillId="2" borderId="40" xfId="0" applyNumberFormat="1" applyFont="1" applyFill="1" applyBorder="1" applyAlignment="1">
      <alignment horizontal="right" vertical="center"/>
    </xf>
    <xf numFmtId="0" fontId="7" fillId="0" borderId="22" xfId="0" applyNumberFormat="1" applyFont="1" applyFill="1" applyBorder="1" applyAlignment="1">
      <alignment horizontal="center" vertical="center"/>
    </xf>
    <xf numFmtId="164" fontId="7" fillId="0" borderId="22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  <xf numFmtId="164" fontId="7" fillId="0" borderId="21" xfId="0" applyNumberFormat="1" applyFont="1" applyFill="1" applyBorder="1" applyAlignment="1">
      <alignment horizontal="center" vertical="center"/>
    </xf>
    <xf numFmtId="164" fontId="7" fillId="0" borderId="23" xfId="4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41" fontId="7" fillId="0" borderId="9" xfId="4" applyNumberFormat="1" applyFont="1" applyFill="1" applyBorder="1" applyAlignment="1">
      <alignment horizontal="center" vertical="center"/>
    </xf>
    <xf numFmtId="41" fontId="7" fillId="0" borderId="22" xfId="4" applyNumberFormat="1" applyFont="1" applyFill="1" applyBorder="1" applyAlignment="1">
      <alignment horizontal="center" vertical="center"/>
    </xf>
    <xf numFmtId="41" fontId="7" fillId="0" borderId="23" xfId="4" applyNumberFormat="1" applyFont="1" applyFill="1" applyBorder="1" applyAlignment="1">
      <alignment horizontal="center" vertical="center"/>
    </xf>
    <xf numFmtId="164" fontId="5" fillId="13" borderId="39" xfId="15" applyFont="1" applyFill="1" applyBorder="1" applyAlignment="1">
      <alignment horizontal="center" vertical="center" wrapText="1"/>
    </xf>
    <xf numFmtId="164" fontId="5" fillId="13" borderId="40" xfId="15" applyFont="1" applyFill="1" applyBorder="1" applyAlignment="1">
      <alignment horizontal="center" vertical="center" wrapText="1"/>
    </xf>
    <xf numFmtId="164" fontId="5" fillId="13" borderId="41" xfId="4" applyNumberFormat="1" applyFont="1" applyFill="1" applyBorder="1" applyAlignment="1">
      <alignment horizontal="center" vertical="center" wrapText="1"/>
    </xf>
    <xf numFmtId="164" fontId="5" fillId="12" borderId="39" xfId="4" applyNumberFormat="1" applyFont="1" applyFill="1" applyBorder="1" applyAlignment="1">
      <alignment horizontal="center" vertical="center" wrapText="1"/>
    </xf>
    <xf numFmtId="164" fontId="5" fillId="12" borderId="40" xfId="4" applyNumberFormat="1" applyFont="1" applyFill="1" applyBorder="1" applyAlignment="1">
      <alignment horizontal="center" vertical="center" wrapText="1"/>
    </xf>
    <xf numFmtId="164" fontId="5" fillId="12" borderId="41" xfId="4" applyNumberFormat="1" applyFont="1" applyFill="1" applyBorder="1" applyAlignment="1">
      <alignment horizontal="center" vertical="center" wrapText="1"/>
    </xf>
    <xf numFmtId="164" fontId="5" fillId="13" borderId="41" xfId="15" applyFont="1" applyFill="1" applyBorder="1" applyAlignment="1">
      <alignment horizontal="center" vertical="center" wrapText="1"/>
    </xf>
    <xf numFmtId="164" fontId="5" fillId="12" borderId="43" xfId="4" applyNumberFormat="1" applyFont="1" applyFill="1" applyBorder="1" applyAlignment="1">
      <alignment horizontal="center" vertical="center" wrapText="1"/>
    </xf>
    <xf numFmtId="164" fontId="5" fillId="13" borderId="45" xfId="15" applyFont="1" applyFill="1" applyBorder="1" applyAlignment="1">
      <alignment horizontal="center" vertical="center" wrapText="1"/>
    </xf>
    <xf numFmtId="164" fontId="5" fillId="13" borderId="46" xfId="15" applyFont="1" applyFill="1" applyBorder="1" applyAlignment="1">
      <alignment horizontal="center" vertical="center" wrapText="1"/>
    </xf>
    <xf numFmtId="164" fontId="5" fillId="13" borderId="47" xfId="4" applyNumberFormat="1" applyFont="1" applyFill="1" applyBorder="1" applyAlignment="1">
      <alignment horizontal="center" vertical="center" wrapText="1"/>
    </xf>
    <xf numFmtId="164" fontId="5" fillId="12" borderId="48" xfId="4" applyNumberFormat="1" applyFont="1" applyFill="1" applyBorder="1" applyAlignment="1">
      <alignment horizontal="center" vertical="center" wrapText="1"/>
    </xf>
    <xf numFmtId="164" fontId="5" fillId="12" borderId="46" xfId="4" applyNumberFormat="1" applyFont="1" applyFill="1" applyBorder="1" applyAlignment="1">
      <alignment horizontal="center" vertical="center" wrapText="1"/>
    </xf>
    <xf numFmtId="164" fontId="5" fillId="12" borderId="47" xfId="4" applyNumberFormat="1" applyFont="1" applyFill="1" applyBorder="1" applyAlignment="1">
      <alignment horizontal="center" vertical="center" wrapText="1"/>
    </xf>
    <xf numFmtId="164" fontId="5" fillId="13" borderId="39" xfId="4" applyNumberFormat="1" applyFont="1" applyFill="1" applyBorder="1" applyAlignment="1">
      <alignment horizontal="center" vertical="center" wrapText="1"/>
    </xf>
    <xf numFmtId="164" fontId="5" fillId="13" borderId="40" xfId="4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Alignment="1">
      <alignment horizontal="center" vertical="center"/>
    </xf>
    <xf numFmtId="0" fontId="10" fillId="2" borderId="4" xfId="1" applyNumberFormat="1" applyFont="1" applyFill="1" applyBorder="1" applyAlignment="1">
      <alignment horizontal="center" vertical="center"/>
    </xf>
    <xf numFmtId="0" fontId="10" fillId="2" borderId="5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64" fontId="5" fillId="12" borderId="34" xfId="4" applyNumberFormat="1" applyFont="1" applyFill="1" applyBorder="1" applyAlignment="1">
      <alignment horizontal="center" vertical="center" wrapText="1"/>
    </xf>
    <xf numFmtId="164" fontId="5" fillId="12" borderId="5" xfId="4" applyNumberFormat="1" applyFont="1" applyFill="1" applyBorder="1" applyAlignment="1">
      <alignment horizontal="center" vertical="center" wrapText="1"/>
    </xf>
    <xf numFmtId="164" fontId="5" fillId="12" borderId="24" xfId="4" applyNumberFormat="1" applyFont="1" applyFill="1" applyBorder="1" applyAlignment="1">
      <alignment horizontal="center" vertical="center" wrapText="1"/>
    </xf>
    <xf numFmtId="0" fontId="6" fillId="0" borderId="10" xfId="1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8" xfId="1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5" xfId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5" fillId="13" borderId="4" xfId="4" applyNumberFormat="1" applyFont="1" applyFill="1" applyBorder="1" applyAlignment="1">
      <alignment horizontal="center" vertical="center" wrapText="1"/>
    </xf>
    <xf numFmtId="164" fontId="5" fillId="13" borderId="5" xfId="4" applyNumberFormat="1" applyFont="1" applyFill="1" applyBorder="1" applyAlignment="1">
      <alignment horizontal="center" vertical="center" wrapText="1"/>
    </xf>
    <xf numFmtId="164" fontId="5" fillId="13" borderId="24" xfId="4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164" fontId="5" fillId="12" borderId="6" xfId="4" applyNumberFormat="1" applyFont="1" applyFill="1" applyBorder="1" applyAlignment="1">
      <alignment horizontal="center" vertical="center" wrapText="1"/>
    </xf>
    <xf numFmtId="164" fontId="5" fillId="12" borderId="44" xfId="4" applyNumberFormat="1" applyFont="1" applyFill="1" applyBorder="1" applyAlignment="1">
      <alignment horizontal="center" vertical="center" wrapText="1"/>
    </xf>
    <xf numFmtId="164" fontId="5" fillId="12" borderId="8" xfId="4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4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1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39" xfId="1" applyNumberFormat="1" applyFont="1" applyFill="1" applyBorder="1" applyAlignment="1">
      <alignment horizontal="center" vertical="center"/>
    </xf>
    <xf numFmtId="0" fontId="4" fillId="2" borderId="4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12" borderId="37" xfId="4" applyNumberFormat="1" applyFont="1" applyFill="1" applyBorder="1" applyAlignment="1">
      <alignment horizontal="center" vertical="center" wrapText="1"/>
    </xf>
    <xf numFmtId="164" fontId="5" fillId="12" borderId="35" xfId="4" applyNumberFormat="1" applyFont="1" applyFill="1" applyBorder="1" applyAlignment="1">
      <alignment horizontal="center" vertical="center" wrapText="1"/>
    </xf>
    <xf numFmtId="164" fontId="5" fillId="12" borderId="36" xfId="4" applyNumberFormat="1" applyFont="1" applyFill="1" applyBorder="1" applyAlignment="1">
      <alignment horizontal="center" vertical="center" wrapText="1"/>
    </xf>
    <xf numFmtId="164" fontId="5" fillId="13" borderId="14" xfId="4" applyNumberFormat="1" applyFont="1" applyFill="1" applyBorder="1" applyAlignment="1">
      <alignment horizontal="center" vertical="center" wrapText="1"/>
    </xf>
    <xf numFmtId="164" fontId="5" fillId="13" borderId="15" xfId="4" applyNumberFormat="1" applyFont="1" applyFill="1" applyBorder="1" applyAlignment="1">
      <alignment horizontal="center" vertical="center" wrapText="1"/>
    </xf>
    <xf numFmtId="164" fontId="5" fillId="13" borderId="16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64" fontId="7" fillId="0" borderId="18" xfId="15" applyFont="1" applyFill="1" applyBorder="1" applyAlignment="1">
      <alignment horizontal="center" vertical="center"/>
    </xf>
    <xf numFmtId="164" fontId="7" fillId="0" borderId="21" xfId="15" applyFont="1" applyFill="1" applyBorder="1" applyAlignment="1">
      <alignment horizontal="center" vertical="center"/>
    </xf>
    <xf numFmtId="164" fontId="7" fillId="0" borderId="22" xfId="15" applyFont="1" applyFill="1" applyBorder="1" applyAlignment="1">
      <alignment horizontal="center" vertical="center"/>
    </xf>
    <xf numFmtId="164" fontId="7" fillId="0" borderId="23" xfId="15" applyFont="1" applyFill="1" applyBorder="1" applyAlignment="1">
      <alignment horizontal="center" vertical="center"/>
    </xf>
    <xf numFmtId="164" fontId="4" fillId="2" borderId="24" xfId="15" applyFont="1" applyFill="1" applyBorder="1" applyAlignment="1">
      <alignment horizontal="center" vertical="center"/>
    </xf>
    <xf numFmtId="164" fontId="5" fillId="13" borderId="14" xfId="15" applyFont="1" applyFill="1" applyBorder="1" applyAlignment="1">
      <alignment horizontal="center" vertical="center" wrapText="1"/>
    </xf>
    <xf numFmtId="164" fontId="5" fillId="13" borderId="15" xfId="15" applyFont="1" applyFill="1" applyBorder="1" applyAlignment="1">
      <alignment horizontal="center" vertical="center" wrapText="1"/>
    </xf>
    <xf numFmtId="164" fontId="5" fillId="13" borderId="16" xfId="15" applyFont="1" applyFill="1" applyBorder="1" applyAlignment="1">
      <alignment horizontal="center" vertical="center" wrapText="1"/>
    </xf>
    <xf numFmtId="164" fontId="5" fillId="13" borderId="19" xfId="15" applyFont="1" applyFill="1" applyBorder="1" applyAlignment="1">
      <alignment horizontal="center" vertical="center" wrapText="1"/>
    </xf>
    <xf numFmtId="164" fontId="5" fillId="13" borderId="1" xfId="15" applyFont="1" applyFill="1" applyBorder="1" applyAlignment="1">
      <alignment horizontal="center" vertical="center" wrapText="1"/>
    </xf>
    <xf numFmtId="164" fontId="5" fillId="13" borderId="20" xfId="15" applyFont="1" applyFill="1" applyBorder="1" applyAlignment="1">
      <alignment horizontal="center" vertical="center" wrapText="1"/>
    </xf>
    <xf numFmtId="164" fontId="5" fillId="12" borderId="31" xfId="4" applyNumberFormat="1" applyFont="1" applyFill="1" applyBorder="1" applyAlignment="1">
      <alignment horizontal="center" vertical="center" wrapText="1"/>
    </xf>
    <xf numFmtId="164" fontId="5" fillId="12" borderId="15" xfId="4" applyNumberFormat="1" applyFont="1" applyFill="1" applyBorder="1" applyAlignment="1">
      <alignment horizontal="center" vertical="center" wrapText="1"/>
    </xf>
    <xf numFmtId="164" fontId="5" fillId="12" borderId="16" xfId="4" applyNumberFormat="1" applyFont="1" applyFill="1" applyBorder="1" applyAlignment="1">
      <alignment horizontal="center" vertical="center" wrapText="1"/>
    </xf>
    <xf numFmtId="2" fontId="5" fillId="12" borderId="32" xfId="4" applyNumberFormat="1" applyFont="1" applyFill="1" applyBorder="1" applyAlignment="1">
      <alignment horizontal="center" vertical="center" wrapText="1"/>
    </xf>
    <xf numFmtId="2" fontId="5" fillId="12" borderId="1" xfId="4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</cellXfs>
  <cellStyles count="16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ImprimirProyecto(31359,2020,1,%22S%22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K1048344"/>
  <sheetViews>
    <sheetView view="pageBreakPreview" zoomScale="60" zoomScaleNormal="80" workbookViewId="0">
      <pane ySplit="6" topLeftCell="A119" activePane="bottomLeft" state="frozen"/>
      <selection activeCell="A3" sqref="A3:XFD3"/>
      <selection pane="bottomLeft" activeCell="A134" sqref="A134:A135"/>
    </sheetView>
  </sheetViews>
  <sheetFormatPr baseColWidth="10" defaultColWidth="11.42578125" defaultRowHeight="14.25" x14ac:dyDescent="0.2"/>
  <cols>
    <col min="1" max="1" width="10" style="5" customWidth="1"/>
    <col min="2" max="2" width="12" style="52" bestFit="1" customWidth="1"/>
    <col min="3" max="3" width="55.140625" style="90" customWidth="1"/>
    <col min="4" max="4" width="19.28515625" style="3" customWidth="1"/>
    <col min="5" max="5" width="29.85546875" style="20" bestFit="1" customWidth="1"/>
    <col min="6" max="6" width="29.85546875" style="19" bestFit="1" customWidth="1"/>
    <col min="7" max="7" width="18.42578125" style="11" bestFit="1" customWidth="1"/>
    <col min="8" max="8" width="21.85546875" style="11" customWidth="1"/>
    <col min="9" max="9" width="16.5703125" style="11" customWidth="1"/>
    <col min="10" max="10" width="14" style="11" bestFit="1" customWidth="1"/>
    <col min="11" max="11" width="18.42578125" style="11" customWidth="1"/>
    <col min="12" max="16384" width="11.42578125" style="1"/>
  </cols>
  <sheetData>
    <row r="1" spans="1:11" ht="21" customHeight="1" x14ac:dyDescent="0.2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ht="21" customHeight="1" x14ac:dyDescent="0.2">
      <c r="A2" s="221" t="s">
        <v>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ht="21" customHeight="1" x14ac:dyDescent="0.2">
      <c r="A3" s="222" t="s">
        <v>230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</row>
    <row r="4" spans="1:11" ht="15.75" customHeight="1" thickBot="1" x14ac:dyDescent="0.25">
      <c r="A4" s="53"/>
      <c r="B4" s="53"/>
      <c r="C4" s="55"/>
      <c r="D4" s="53"/>
      <c r="E4" s="4"/>
      <c r="F4" s="11"/>
      <c r="J4" s="175" t="s">
        <v>248</v>
      </c>
    </row>
    <row r="5" spans="1:11" ht="15.75" thickBot="1" x14ac:dyDescent="0.25">
      <c r="A5" s="230" t="s">
        <v>2</v>
      </c>
      <c r="B5" s="232" t="s">
        <v>3</v>
      </c>
      <c r="C5" s="234" t="s">
        <v>4</v>
      </c>
      <c r="D5" s="239" t="s">
        <v>55</v>
      </c>
      <c r="E5" s="236" t="s">
        <v>49</v>
      </c>
      <c r="F5" s="237"/>
      <c r="G5" s="238"/>
      <c r="H5" s="223" t="s">
        <v>51</v>
      </c>
      <c r="I5" s="224"/>
      <c r="J5" s="224"/>
      <c r="K5" s="225"/>
    </row>
    <row r="6" spans="1:11" ht="37.5" customHeight="1" thickBot="1" x14ac:dyDescent="0.25">
      <c r="A6" s="231"/>
      <c r="B6" s="233"/>
      <c r="C6" s="235"/>
      <c r="D6" s="240"/>
      <c r="E6" s="202" t="s">
        <v>48</v>
      </c>
      <c r="F6" s="203" t="s">
        <v>47</v>
      </c>
      <c r="G6" s="208" t="s">
        <v>53</v>
      </c>
      <c r="H6" s="209" t="s">
        <v>50</v>
      </c>
      <c r="I6" s="206" t="s">
        <v>48</v>
      </c>
      <c r="J6" s="206" t="s">
        <v>47</v>
      </c>
      <c r="K6" s="207" t="s">
        <v>53</v>
      </c>
    </row>
    <row r="7" spans="1:11" ht="22.5" customHeight="1" x14ac:dyDescent="0.2">
      <c r="A7" s="64" t="s">
        <v>59</v>
      </c>
      <c r="B7" s="65"/>
      <c r="C7" s="65"/>
      <c r="D7" s="67"/>
      <c r="E7" s="64"/>
      <c r="F7" s="65"/>
      <c r="G7" s="66"/>
      <c r="H7" s="73"/>
      <c r="I7" s="65"/>
      <c r="J7" s="65"/>
      <c r="K7" s="66"/>
    </row>
    <row r="8" spans="1:11" s="2" customFormat="1" ht="84.95" customHeight="1" x14ac:dyDescent="0.2">
      <c r="A8" s="59">
        <v>1</v>
      </c>
      <c r="B8" s="8">
        <v>130705</v>
      </c>
      <c r="C8" s="87" t="s">
        <v>60</v>
      </c>
      <c r="D8" s="68" t="s">
        <v>56</v>
      </c>
      <c r="E8" s="74">
        <v>37623041</v>
      </c>
      <c r="F8" s="16">
        <v>37623041</v>
      </c>
      <c r="G8" s="75">
        <v>0</v>
      </c>
      <c r="H8" s="125">
        <v>14</v>
      </c>
      <c r="I8" s="114">
        <v>0</v>
      </c>
      <c r="J8" s="114">
        <v>1.1599999999999999</v>
      </c>
      <c r="K8" s="115">
        <v>0</v>
      </c>
    </row>
    <row r="9" spans="1:11" s="2" customFormat="1" ht="84.95" customHeight="1" x14ac:dyDescent="0.2">
      <c r="A9" s="59">
        <v>2</v>
      </c>
      <c r="B9" s="9">
        <v>171379</v>
      </c>
      <c r="C9" s="87" t="s">
        <v>61</v>
      </c>
      <c r="D9" s="68" t="s">
        <v>56</v>
      </c>
      <c r="E9" s="74">
        <v>40000000</v>
      </c>
      <c r="F9" s="16">
        <v>40000000</v>
      </c>
      <c r="G9" s="75">
        <v>0</v>
      </c>
      <c r="H9" s="125">
        <v>12</v>
      </c>
      <c r="I9" s="114">
        <v>0</v>
      </c>
      <c r="J9" s="114">
        <v>4.33</v>
      </c>
      <c r="K9" s="115">
        <v>0</v>
      </c>
    </row>
    <row r="10" spans="1:11" s="2" customFormat="1" ht="84.95" customHeight="1" x14ac:dyDescent="0.2">
      <c r="A10" s="59">
        <v>3</v>
      </c>
      <c r="B10" s="9">
        <v>189823</v>
      </c>
      <c r="C10" s="87" t="s">
        <v>62</v>
      </c>
      <c r="D10" s="68" t="s">
        <v>57</v>
      </c>
      <c r="E10" s="74">
        <v>76315100</v>
      </c>
      <c r="F10" s="16">
        <v>76315100</v>
      </c>
      <c r="G10" s="75">
        <v>0</v>
      </c>
      <c r="H10" s="125">
        <v>123</v>
      </c>
      <c r="I10" s="114">
        <v>50</v>
      </c>
      <c r="J10" s="114">
        <v>59.62</v>
      </c>
      <c r="K10" s="115">
        <v>0</v>
      </c>
    </row>
    <row r="11" spans="1:11" s="2" customFormat="1" ht="84.95" customHeight="1" x14ac:dyDescent="0.2">
      <c r="A11" s="59">
        <v>4</v>
      </c>
      <c r="B11" s="9">
        <v>189831</v>
      </c>
      <c r="C11" s="87" t="s">
        <v>15</v>
      </c>
      <c r="D11" s="68" t="s">
        <v>57</v>
      </c>
      <c r="E11" s="76">
        <v>10750000</v>
      </c>
      <c r="F11" s="15">
        <v>10750000</v>
      </c>
      <c r="G11" s="75">
        <v>0</v>
      </c>
      <c r="H11" s="125">
        <v>126</v>
      </c>
      <c r="I11" s="114">
        <v>100</v>
      </c>
      <c r="J11" s="114">
        <v>38.39</v>
      </c>
      <c r="K11" s="115">
        <v>0</v>
      </c>
    </row>
    <row r="12" spans="1:11" s="2" customFormat="1" ht="84.95" customHeight="1" x14ac:dyDescent="0.2">
      <c r="A12" s="59">
        <v>5</v>
      </c>
      <c r="B12" s="8">
        <v>209134</v>
      </c>
      <c r="C12" s="87" t="s">
        <v>63</v>
      </c>
      <c r="D12" s="68" t="s">
        <v>57</v>
      </c>
      <c r="E12" s="74">
        <v>29025000</v>
      </c>
      <c r="F12" s="16">
        <v>29025000</v>
      </c>
      <c r="G12" s="75">
        <v>0</v>
      </c>
      <c r="H12" s="125">
        <v>150</v>
      </c>
      <c r="I12" s="114">
        <v>40</v>
      </c>
      <c r="J12" s="114">
        <v>170.4</v>
      </c>
      <c r="K12" s="115">
        <v>0</v>
      </c>
    </row>
    <row r="13" spans="1:11" s="2" customFormat="1" ht="84.95" customHeight="1" x14ac:dyDescent="0.2">
      <c r="A13" s="59">
        <v>6</v>
      </c>
      <c r="B13" s="9">
        <v>209196</v>
      </c>
      <c r="C13" s="87" t="s">
        <v>64</v>
      </c>
      <c r="D13" s="68" t="s">
        <v>57</v>
      </c>
      <c r="E13" s="74">
        <v>25000000</v>
      </c>
      <c r="F13" s="16">
        <v>25000000</v>
      </c>
      <c r="G13" s="75">
        <v>0</v>
      </c>
      <c r="H13" s="125">
        <v>1500</v>
      </c>
      <c r="I13" s="114">
        <v>300</v>
      </c>
      <c r="J13" s="114">
        <v>99.7</v>
      </c>
      <c r="K13" s="115">
        <v>0</v>
      </c>
    </row>
    <row r="14" spans="1:11" s="2" customFormat="1" ht="84.95" customHeight="1" x14ac:dyDescent="0.2">
      <c r="A14" s="59">
        <v>7</v>
      </c>
      <c r="B14" s="10">
        <v>210328</v>
      </c>
      <c r="C14" s="87" t="s">
        <v>16</v>
      </c>
      <c r="D14" s="68" t="s">
        <v>57</v>
      </c>
      <c r="E14" s="74">
        <v>15000000</v>
      </c>
      <c r="F14" s="16">
        <v>15000000</v>
      </c>
      <c r="G14" s="75">
        <v>0</v>
      </c>
      <c r="H14" s="125">
        <v>99.62</v>
      </c>
      <c r="I14" s="114">
        <v>0</v>
      </c>
      <c r="J14" s="114">
        <v>78.599999999999994</v>
      </c>
      <c r="K14" s="115">
        <v>0</v>
      </c>
    </row>
    <row r="15" spans="1:11" s="2" customFormat="1" ht="84.95" customHeight="1" x14ac:dyDescent="0.2">
      <c r="A15" s="59">
        <v>8</v>
      </c>
      <c r="B15" s="9">
        <v>24234</v>
      </c>
      <c r="C15" s="87" t="s">
        <v>65</v>
      </c>
      <c r="D15" s="68" t="s">
        <v>56</v>
      </c>
      <c r="E15" s="74">
        <v>234124776</v>
      </c>
      <c r="F15" s="16">
        <v>234124776</v>
      </c>
      <c r="G15" s="75">
        <v>0</v>
      </c>
      <c r="H15" s="125">
        <v>27.45</v>
      </c>
      <c r="I15" s="114">
        <v>1</v>
      </c>
      <c r="J15" s="114">
        <v>9</v>
      </c>
      <c r="K15" s="115">
        <v>0</v>
      </c>
    </row>
    <row r="16" spans="1:11" s="2" customFormat="1" ht="84.95" customHeight="1" x14ac:dyDescent="0.2">
      <c r="A16" s="59">
        <v>9</v>
      </c>
      <c r="B16" s="9">
        <v>60132</v>
      </c>
      <c r="C16" s="87" t="s">
        <v>67</v>
      </c>
      <c r="D16" s="68" t="s">
        <v>56</v>
      </c>
      <c r="E16" s="74">
        <v>92216000</v>
      </c>
      <c r="F16" s="16">
        <v>92216000</v>
      </c>
      <c r="G16" s="75">
        <v>0</v>
      </c>
      <c r="H16" s="125">
        <v>3</v>
      </c>
      <c r="I16" s="114">
        <v>3</v>
      </c>
      <c r="J16" s="114">
        <v>3.01</v>
      </c>
      <c r="K16" s="115">
        <v>0</v>
      </c>
    </row>
    <row r="17" spans="1:11" s="2" customFormat="1" ht="17.25" customHeight="1" x14ac:dyDescent="0.2">
      <c r="A17" s="57" t="s">
        <v>68</v>
      </c>
      <c r="B17" s="56"/>
      <c r="C17" s="56"/>
      <c r="D17" s="69"/>
      <c r="E17" s="57"/>
      <c r="F17" s="56"/>
      <c r="G17" s="58"/>
      <c r="H17" s="126"/>
      <c r="I17" s="120"/>
      <c r="J17" s="120"/>
      <c r="K17" s="121"/>
    </row>
    <row r="18" spans="1:11" s="2" customFormat="1" ht="75" customHeight="1" x14ac:dyDescent="0.2">
      <c r="A18" s="59">
        <v>10</v>
      </c>
      <c r="B18" s="9">
        <v>149860</v>
      </c>
      <c r="C18" s="87" t="s">
        <v>69</v>
      </c>
      <c r="D18" s="68" t="s">
        <v>56</v>
      </c>
      <c r="E18" s="74">
        <v>3300636</v>
      </c>
      <c r="F18" s="16">
        <v>3300636</v>
      </c>
      <c r="G18" s="75">
        <v>0</v>
      </c>
      <c r="H18" s="125">
        <v>15.2</v>
      </c>
      <c r="I18" s="114">
        <v>2</v>
      </c>
      <c r="J18" s="114">
        <v>1</v>
      </c>
      <c r="K18" s="115">
        <v>0</v>
      </c>
    </row>
    <row r="19" spans="1:11" s="2" customFormat="1" ht="75" customHeight="1" x14ac:dyDescent="0.2">
      <c r="A19" s="59">
        <v>11</v>
      </c>
      <c r="B19" s="8">
        <v>207590</v>
      </c>
      <c r="C19" s="87" t="s">
        <v>70</v>
      </c>
      <c r="D19" s="68" t="s">
        <v>56</v>
      </c>
      <c r="E19" s="74">
        <v>23281973</v>
      </c>
      <c r="F19" s="16">
        <v>23281973</v>
      </c>
      <c r="G19" s="75">
        <v>0</v>
      </c>
      <c r="H19" s="125">
        <v>35</v>
      </c>
      <c r="I19" s="114">
        <v>0</v>
      </c>
      <c r="J19" s="114">
        <v>6.85</v>
      </c>
      <c r="K19" s="115">
        <v>0</v>
      </c>
    </row>
    <row r="20" spans="1:11" s="2" customFormat="1" ht="75" customHeight="1" x14ac:dyDescent="0.2">
      <c r="A20" s="59">
        <v>12</v>
      </c>
      <c r="B20" s="9">
        <v>207593</v>
      </c>
      <c r="C20" s="87" t="s">
        <v>10</v>
      </c>
      <c r="D20" s="68" t="s">
        <v>56</v>
      </c>
      <c r="E20" s="74">
        <v>527289</v>
      </c>
      <c r="F20" s="16">
        <v>527289</v>
      </c>
      <c r="G20" s="75">
        <v>0</v>
      </c>
      <c r="H20" s="125">
        <v>13</v>
      </c>
      <c r="I20" s="114">
        <v>0.9</v>
      </c>
      <c r="J20" s="114">
        <v>0.16</v>
      </c>
      <c r="K20" s="115">
        <v>0</v>
      </c>
    </row>
    <row r="21" spans="1:11" s="2" customFormat="1" ht="75" customHeight="1" x14ac:dyDescent="0.2">
      <c r="A21" s="59">
        <v>13</v>
      </c>
      <c r="B21" s="9">
        <v>208415</v>
      </c>
      <c r="C21" s="87" t="s">
        <v>71</v>
      </c>
      <c r="D21" s="68" t="s">
        <v>56</v>
      </c>
      <c r="E21" s="74">
        <v>48600000</v>
      </c>
      <c r="F21" s="16">
        <v>48600000</v>
      </c>
      <c r="G21" s="75">
        <v>0</v>
      </c>
      <c r="H21" s="125">
        <v>19</v>
      </c>
      <c r="I21" s="114">
        <v>0</v>
      </c>
      <c r="J21" s="114">
        <v>15.19</v>
      </c>
      <c r="K21" s="115">
        <v>0</v>
      </c>
    </row>
    <row r="22" spans="1:11" s="2" customFormat="1" ht="75" customHeight="1" x14ac:dyDescent="0.2">
      <c r="A22" s="59">
        <v>14</v>
      </c>
      <c r="B22" s="9">
        <v>208647</v>
      </c>
      <c r="C22" s="87" t="s">
        <v>12</v>
      </c>
      <c r="D22" s="68" t="s">
        <v>56</v>
      </c>
      <c r="E22" s="74">
        <v>322223</v>
      </c>
      <c r="F22" s="16">
        <v>322223</v>
      </c>
      <c r="G22" s="75">
        <v>0</v>
      </c>
      <c r="H22" s="125">
        <v>19</v>
      </c>
      <c r="I22" s="114">
        <v>1</v>
      </c>
      <c r="J22" s="114">
        <v>0.1</v>
      </c>
      <c r="K22" s="115">
        <v>0</v>
      </c>
    </row>
    <row r="23" spans="1:11" s="2" customFormat="1" ht="75" customHeight="1" x14ac:dyDescent="0.2">
      <c r="A23" s="59">
        <v>15</v>
      </c>
      <c r="B23" s="9">
        <v>208924</v>
      </c>
      <c r="C23" s="87" t="s">
        <v>11</v>
      </c>
      <c r="D23" s="68" t="s">
        <v>56</v>
      </c>
      <c r="E23" s="74">
        <v>488888</v>
      </c>
      <c r="F23" s="16">
        <v>488888</v>
      </c>
      <c r="G23" s="75">
        <v>0</v>
      </c>
      <c r="H23" s="125">
        <v>22</v>
      </c>
      <c r="I23" s="114">
        <v>2</v>
      </c>
      <c r="J23" s="114">
        <v>0.15</v>
      </c>
      <c r="K23" s="115">
        <v>0</v>
      </c>
    </row>
    <row r="24" spans="1:11" s="2" customFormat="1" ht="75" customHeight="1" x14ac:dyDescent="0.2">
      <c r="A24" s="59">
        <v>16</v>
      </c>
      <c r="B24" s="13">
        <v>209020</v>
      </c>
      <c r="C24" s="87" t="s">
        <v>72</v>
      </c>
      <c r="D24" s="68" t="s">
        <v>56</v>
      </c>
      <c r="E24" s="74">
        <v>1013563</v>
      </c>
      <c r="F24" s="16">
        <v>1013563</v>
      </c>
      <c r="G24" s="75">
        <v>0</v>
      </c>
      <c r="H24" s="125">
        <v>24.91</v>
      </c>
      <c r="I24" s="114">
        <v>0</v>
      </c>
      <c r="J24" s="114">
        <v>0.34</v>
      </c>
      <c r="K24" s="115">
        <v>0</v>
      </c>
    </row>
    <row r="25" spans="1:11" s="2" customFormat="1" ht="75" customHeight="1" x14ac:dyDescent="0.2">
      <c r="A25" s="59">
        <v>17</v>
      </c>
      <c r="B25" s="9">
        <v>209024</v>
      </c>
      <c r="C25" s="87" t="s">
        <v>73</v>
      </c>
      <c r="D25" s="68" t="s">
        <v>56</v>
      </c>
      <c r="E25" s="74">
        <v>26000000</v>
      </c>
      <c r="F25" s="16">
        <v>26000000</v>
      </c>
      <c r="G25" s="75">
        <v>0</v>
      </c>
      <c r="H25" s="125">
        <v>17</v>
      </c>
      <c r="I25" s="114">
        <v>4</v>
      </c>
      <c r="J25" s="114">
        <v>9.1199999999999992</v>
      </c>
      <c r="K25" s="115">
        <v>0</v>
      </c>
    </row>
    <row r="26" spans="1:11" s="2" customFormat="1" ht="75" customHeight="1" x14ac:dyDescent="0.2">
      <c r="A26" s="59">
        <v>18</v>
      </c>
      <c r="B26" s="8">
        <v>209047</v>
      </c>
      <c r="C26" s="87" t="s">
        <v>74</v>
      </c>
      <c r="D26" s="68" t="s">
        <v>56</v>
      </c>
      <c r="E26" s="77">
        <v>16813563</v>
      </c>
      <c r="F26" s="17">
        <v>16813563</v>
      </c>
      <c r="G26" s="75">
        <v>0</v>
      </c>
      <c r="H26" s="125">
        <v>14</v>
      </c>
      <c r="I26" s="114">
        <v>3</v>
      </c>
      <c r="J26" s="114">
        <v>5.97</v>
      </c>
      <c r="K26" s="115">
        <v>0</v>
      </c>
    </row>
    <row r="27" spans="1:11" s="2" customFormat="1" ht="75" customHeight="1" x14ac:dyDescent="0.2">
      <c r="A27" s="59">
        <v>19</v>
      </c>
      <c r="B27" s="8">
        <v>209051</v>
      </c>
      <c r="C27" s="87" t="s">
        <v>75</v>
      </c>
      <c r="D27" s="68" t="s">
        <v>56</v>
      </c>
      <c r="E27" s="74">
        <v>54304761</v>
      </c>
      <c r="F27" s="16">
        <v>54304761</v>
      </c>
      <c r="G27" s="75">
        <v>0</v>
      </c>
      <c r="H27" s="125">
        <v>36</v>
      </c>
      <c r="I27" s="114">
        <v>0</v>
      </c>
      <c r="J27" s="114">
        <v>12.07</v>
      </c>
      <c r="K27" s="115">
        <v>0</v>
      </c>
    </row>
    <row r="28" spans="1:11" s="2" customFormat="1" ht="75" customHeight="1" x14ac:dyDescent="0.2">
      <c r="A28" s="59">
        <v>20</v>
      </c>
      <c r="B28" s="8">
        <v>209446</v>
      </c>
      <c r="C28" s="87" t="s">
        <v>76</v>
      </c>
      <c r="D28" s="68" t="s">
        <v>56</v>
      </c>
      <c r="E28" s="74">
        <v>37200000</v>
      </c>
      <c r="F28" s="16">
        <v>37200000</v>
      </c>
      <c r="G28" s="75">
        <v>0</v>
      </c>
      <c r="H28" s="125">
        <v>4.4000000000000004</v>
      </c>
      <c r="I28" s="114">
        <v>1</v>
      </c>
      <c r="J28" s="114">
        <v>3.25</v>
      </c>
      <c r="K28" s="115">
        <v>0</v>
      </c>
    </row>
    <row r="29" spans="1:11" s="2" customFormat="1" ht="75" customHeight="1" x14ac:dyDescent="0.2">
      <c r="A29" s="59">
        <v>21</v>
      </c>
      <c r="B29" s="13">
        <v>209677</v>
      </c>
      <c r="C29" s="87" t="s">
        <v>77</v>
      </c>
      <c r="D29" s="68" t="s">
        <v>56</v>
      </c>
      <c r="E29" s="74">
        <v>23191912</v>
      </c>
      <c r="F29" s="16">
        <v>23191912</v>
      </c>
      <c r="G29" s="75">
        <v>0</v>
      </c>
      <c r="H29" s="125">
        <v>19.899999999999999</v>
      </c>
      <c r="I29" s="114">
        <v>12</v>
      </c>
      <c r="J29" s="114">
        <v>7.86</v>
      </c>
      <c r="K29" s="115">
        <v>0</v>
      </c>
    </row>
    <row r="30" spans="1:11" s="2" customFormat="1" ht="75" customHeight="1" x14ac:dyDescent="0.2">
      <c r="A30" s="59">
        <v>22</v>
      </c>
      <c r="B30" s="9">
        <v>209678</v>
      </c>
      <c r="C30" s="87" t="s">
        <v>78</v>
      </c>
      <c r="D30" s="68" t="s">
        <v>56</v>
      </c>
      <c r="E30" s="74">
        <v>41347830</v>
      </c>
      <c r="F30" s="16">
        <v>41347830</v>
      </c>
      <c r="G30" s="75">
        <v>0</v>
      </c>
      <c r="H30" s="125">
        <v>27</v>
      </c>
      <c r="I30" s="114">
        <v>0</v>
      </c>
      <c r="J30" s="114">
        <v>14.02</v>
      </c>
      <c r="K30" s="115">
        <v>0</v>
      </c>
    </row>
    <row r="31" spans="1:11" s="2" customFormat="1" ht="75" customHeight="1" x14ac:dyDescent="0.2">
      <c r="A31" s="59">
        <v>23</v>
      </c>
      <c r="B31" s="10">
        <v>209682</v>
      </c>
      <c r="C31" s="87" t="s">
        <v>79</v>
      </c>
      <c r="D31" s="68" t="s">
        <v>56</v>
      </c>
      <c r="E31" s="74">
        <v>50319389</v>
      </c>
      <c r="F31" s="16">
        <v>50319389</v>
      </c>
      <c r="G31" s="75">
        <v>0</v>
      </c>
      <c r="H31" s="125">
        <v>35</v>
      </c>
      <c r="I31" s="114">
        <v>0</v>
      </c>
      <c r="J31" s="114">
        <v>15.48</v>
      </c>
      <c r="K31" s="115">
        <v>0</v>
      </c>
    </row>
    <row r="32" spans="1:11" s="2" customFormat="1" ht="75" customHeight="1" x14ac:dyDescent="0.2">
      <c r="A32" s="59">
        <v>24</v>
      </c>
      <c r="B32" s="10">
        <v>209708</v>
      </c>
      <c r="C32" s="87" t="s">
        <v>80</v>
      </c>
      <c r="D32" s="68" t="s">
        <v>56</v>
      </c>
      <c r="E32" s="74">
        <v>11598537</v>
      </c>
      <c r="F32" s="16">
        <v>11598537</v>
      </c>
      <c r="G32" s="75">
        <v>0</v>
      </c>
      <c r="H32" s="125">
        <v>32</v>
      </c>
      <c r="I32" s="114">
        <v>0</v>
      </c>
      <c r="J32" s="114">
        <v>3.46</v>
      </c>
      <c r="K32" s="115">
        <v>0</v>
      </c>
    </row>
    <row r="33" spans="1:11" s="2" customFormat="1" ht="75" customHeight="1" x14ac:dyDescent="0.2">
      <c r="A33" s="59">
        <v>25</v>
      </c>
      <c r="B33" s="10">
        <v>209837</v>
      </c>
      <c r="C33" s="87" t="s">
        <v>81</v>
      </c>
      <c r="D33" s="68" t="s">
        <v>56</v>
      </c>
      <c r="E33" s="74">
        <v>500000</v>
      </c>
      <c r="F33" s="16">
        <v>500000</v>
      </c>
      <c r="G33" s="75">
        <v>0</v>
      </c>
      <c r="H33" s="125">
        <v>23</v>
      </c>
      <c r="I33" s="114">
        <v>3</v>
      </c>
      <c r="J33" s="114">
        <v>0.15</v>
      </c>
      <c r="K33" s="115">
        <v>0</v>
      </c>
    </row>
    <row r="34" spans="1:11" s="2" customFormat="1" ht="75" customHeight="1" x14ac:dyDescent="0.2">
      <c r="A34" s="59">
        <v>26</v>
      </c>
      <c r="B34" s="9">
        <v>210559</v>
      </c>
      <c r="C34" s="87" t="s">
        <v>82</v>
      </c>
      <c r="D34" s="68" t="s">
        <v>66</v>
      </c>
      <c r="E34" s="74">
        <v>500000</v>
      </c>
      <c r="F34" s="16">
        <v>500000</v>
      </c>
      <c r="G34" s="75">
        <v>0</v>
      </c>
      <c r="H34" s="125">
        <v>4.5</v>
      </c>
      <c r="I34" s="114">
        <v>0.05</v>
      </c>
      <c r="J34" s="114">
        <v>0.05</v>
      </c>
      <c r="K34" s="115">
        <v>0</v>
      </c>
    </row>
    <row r="35" spans="1:11" s="2" customFormat="1" ht="75" customHeight="1" x14ac:dyDescent="0.2">
      <c r="A35" s="59">
        <v>27</v>
      </c>
      <c r="B35" s="9">
        <v>210685</v>
      </c>
      <c r="C35" s="87" t="s">
        <v>83</v>
      </c>
      <c r="D35" s="68" t="s">
        <v>56</v>
      </c>
      <c r="E35" s="74">
        <v>11000000</v>
      </c>
      <c r="F35" s="16">
        <v>11000000</v>
      </c>
      <c r="G35" s="75">
        <v>0</v>
      </c>
      <c r="H35" s="125">
        <v>34</v>
      </c>
      <c r="I35" s="114">
        <v>0</v>
      </c>
      <c r="J35" s="114">
        <v>3.38</v>
      </c>
      <c r="K35" s="115">
        <v>0</v>
      </c>
    </row>
    <row r="36" spans="1:11" s="2" customFormat="1" ht="75" customHeight="1" x14ac:dyDescent="0.2">
      <c r="A36" s="59">
        <v>28</v>
      </c>
      <c r="B36" s="8">
        <v>210687</v>
      </c>
      <c r="C36" s="87" t="s">
        <v>20</v>
      </c>
      <c r="D36" s="68" t="s">
        <v>56</v>
      </c>
      <c r="E36" s="74">
        <v>21142858</v>
      </c>
      <c r="F36" s="16">
        <v>21142858</v>
      </c>
      <c r="G36" s="75">
        <v>0</v>
      </c>
      <c r="H36" s="125">
        <v>20</v>
      </c>
      <c r="I36" s="114">
        <v>0</v>
      </c>
      <c r="J36" s="114">
        <v>6.13</v>
      </c>
      <c r="K36" s="115">
        <v>0</v>
      </c>
    </row>
    <row r="37" spans="1:11" s="2" customFormat="1" ht="75" customHeight="1" x14ac:dyDescent="0.2">
      <c r="A37" s="59">
        <v>29</v>
      </c>
      <c r="B37" s="9">
        <v>210688</v>
      </c>
      <c r="C37" s="87" t="s">
        <v>84</v>
      </c>
      <c r="D37" s="68" t="s">
        <v>56</v>
      </c>
      <c r="E37" s="74">
        <v>97000000</v>
      </c>
      <c r="F37" s="16">
        <v>97000000</v>
      </c>
      <c r="G37" s="75">
        <v>0</v>
      </c>
      <c r="H37" s="125">
        <v>39</v>
      </c>
      <c r="I37" s="114">
        <v>1</v>
      </c>
      <c r="J37" s="114">
        <v>28.12</v>
      </c>
      <c r="K37" s="115">
        <v>0</v>
      </c>
    </row>
    <row r="38" spans="1:11" ht="75" customHeight="1" x14ac:dyDescent="0.2">
      <c r="A38" s="59">
        <v>30</v>
      </c>
      <c r="B38" s="8">
        <v>227167</v>
      </c>
      <c r="C38" s="87" t="s">
        <v>85</v>
      </c>
      <c r="D38" s="68" t="s">
        <v>56</v>
      </c>
      <c r="E38" s="76">
        <v>9000000</v>
      </c>
      <c r="F38" s="15">
        <v>9000000</v>
      </c>
      <c r="G38" s="75">
        <v>0</v>
      </c>
      <c r="H38" s="125">
        <v>11</v>
      </c>
      <c r="I38" s="114">
        <v>2</v>
      </c>
      <c r="J38" s="114">
        <v>2.81</v>
      </c>
      <c r="K38" s="115">
        <v>0</v>
      </c>
    </row>
    <row r="39" spans="1:11" s="2" customFormat="1" ht="75" customHeight="1" x14ac:dyDescent="0.2">
      <c r="A39" s="59">
        <v>31</v>
      </c>
      <c r="B39" s="10">
        <v>227168</v>
      </c>
      <c r="C39" s="87" t="s">
        <v>86</v>
      </c>
      <c r="D39" s="68" t="s">
        <v>56</v>
      </c>
      <c r="E39" s="74">
        <v>9000000</v>
      </c>
      <c r="F39" s="16">
        <v>9000000</v>
      </c>
      <c r="G39" s="75">
        <v>0</v>
      </c>
      <c r="H39" s="125">
        <v>16.5</v>
      </c>
      <c r="I39" s="114">
        <v>3</v>
      </c>
      <c r="J39" s="114">
        <v>3.16</v>
      </c>
      <c r="K39" s="115">
        <v>0</v>
      </c>
    </row>
    <row r="40" spans="1:11" s="2" customFormat="1" ht="75" customHeight="1" x14ac:dyDescent="0.2">
      <c r="A40" s="59">
        <v>32</v>
      </c>
      <c r="B40" s="8">
        <v>227171</v>
      </c>
      <c r="C40" s="87" t="s">
        <v>87</v>
      </c>
      <c r="D40" s="68" t="s">
        <v>56</v>
      </c>
      <c r="E40" s="74">
        <v>9000000</v>
      </c>
      <c r="F40" s="16">
        <v>9000000</v>
      </c>
      <c r="G40" s="75">
        <v>0</v>
      </c>
      <c r="H40" s="125">
        <v>4</v>
      </c>
      <c r="I40" s="114">
        <v>3</v>
      </c>
      <c r="J40" s="114">
        <v>2.71</v>
      </c>
      <c r="K40" s="115">
        <v>0</v>
      </c>
    </row>
    <row r="41" spans="1:11" s="2" customFormat="1" ht="75" customHeight="1" x14ac:dyDescent="0.2">
      <c r="A41" s="59">
        <v>33</v>
      </c>
      <c r="B41" s="8">
        <v>227173</v>
      </c>
      <c r="C41" s="87" t="s">
        <v>88</v>
      </c>
      <c r="D41" s="68" t="s">
        <v>56</v>
      </c>
      <c r="E41" s="74">
        <v>9000000</v>
      </c>
      <c r="F41" s="16">
        <v>9000000</v>
      </c>
      <c r="G41" s="75">
        <v>0</v>
      </c>
      <c r="H41" s="125">
        <v>43</v>
      </c>
      <c r="I41" s="114">
        <v>2.5</v>
      </c>
      <c r="J41" s="114">
        <v>2.86</v>
      </c>
      <c r="K41" s="115">
        <v>0</v>
      </c>
    </row>
    <row r="42" spans="1:11" s="2" customFormat="1" ht="15" customHeight="1" x14ac:dyDescent="0.2">
      <c r="A42" s="57" t="s">
        <v>89</v>
      </c>
      <c r="B42" s="56"/>
      <c r="C42" s="56"/>
      <c r="D42" s="69"/>
      <c r="E42" s="57"/>
      <c r="F42" s="56"/>
      <c r="G42" s="58"/>
      <c r="H42" s="126"/>
      <c r="I42" s="120"/>
      <c r="J42" s="120"/>
      <c r="K42" s="121"/>
    </row>
    <row r="43" spans="1:11" s="2" customFormat="1" ht="75" customHeight="1" x14ac:dyDescent="0.2">
      <c r="A43" s="59">
        <v>34</v>
      </c>
      <c r="B43" s="8">
        <v>116535</v>
      </c>
      <c r="C43" s="87" t="s">
        <v>90</v>
      </c>
      <c r="D43" s="68" t="s">
        <v>58</v>
      </c>
      <c r="E43" s="74">
        <v>70000000</v>
      </c>
      <c r="F43" s="16">
        <v>70000000</v>
      </c>
      <c r="G43" s="75">
        <v>0</v>
      </c>
      <c r="H43" s="125">
        <v>25</v>
      </c>
      <c r="I43" s="114">
        <v>5</v>
      </c>
      <c r="J43" s="114">
        <v>8.18</v>
      </c>
      <c r="K43" s="115">
        <v>0</v>
      </c>
    </row>
    <row r="44" spans="1:11" s="2" customFormat="1" ht="75" customHeight="1" x14ac:dyDescent="0.2">
      <c r="A44" s="59">
        <v>35</v>
      </c>
      <c r="B44" s="8">
        <v>15149</v>
      </c>
      <c r="C44" s="87" t="s">
        <v>91</v>
      </c>
      <c r="D44" s="68" t="s">
        <v>56</v>
      </c>
      <c r="E44" s="74">
        <v>133231886</v>
      </c>
      <c r="F44" s="16">
        <v>133231886</v>
      </c>
      <c r="G44" s="75">
        <v>0</v>
      </c>
      <c r="H44" s="125">
        <v>15</v>
      </c>
      <c r="I44" s="114">
        <v>1</v>
      </c>
      <c r="J44" s="114">
        <v>1.5</v>
      </c>
      <c r="K44" s="115">
        <v>0</v>
      </c>
    </row>
    <row r="45" spans="1:11" s="2" customFormat="1" ht="75" customHeight="1" x14ac:dyDescent="0.2">
      <c r="A45" s="59">
        <v>36</v>
      </c>
      <c r="B45" s="8">
        <v>190113</v>
      </c>
      <c r="C45" s="87" t="s">
        <v>92</v>
      </c>
      <c r="D45" s="68" t="s">
        <v>56</v>
      </c>
      <c r="E45" s="74">
        <v>29520000</v>
      </c>
      <c r="F45" s="16">
        <v>29520000</v>
      </c>
      <c r="G45" s="75">
        <v>0</v>
      </c>
      <c r="H45" s="125">
        <v>6</v>
      </c>
      <c r="I45" s="114">
        <v>1.4</v>
      </c>
      <c r="J45" s="114">
        <v>6.02</v>
      </c>
      <c r="K45" s="115">
        <v>0</v>
      </c>
    </row>
    <row r="46" spans="1:11" s="2" customFormat="1" ht="75" customHeight="1" x14ac:dyDescent="0.2">
      <c r="A46" s="59">
        <v>37</v>
      </c>
      <c r="B46" s="8">
        <v>190125</v>
      </c>
      <c r="C46" s="87" t="s">
        <v>22</v>
      </c>
      <c r="D46" s="68" t="s">
        <v>56</v>
      </c>
      <c r="E46" s="74">
        <v>5500000</v>
      </c>
      <c r="F46" s="16">
        <v>5500000</v>
      </c>
      <c r="G46" s="75">
        <v>0</v>
      </c>
      <c r="H46" s="125">
        <v>12</v>
      </c>
      <c r="I46" s="114">
        <v>6</v>
      </c>
      <c r="J46" s="114">
        <v>1.1499999999999999</v>
      </c>
      <c r="K46" s="115">
        <v>0</v>
      </c>
    </row>
    <row r="47" spans="1:11" s="2" customFormat="1" ht="75" customHeight="1" x14ac:dyDescent="0.2">
      <c r="A47" s="59">
        <v>38</v>
      </c>
      <c r="B47" s="9">
        <v>190127</v>
      </c>
      <c r="C47" s="87" t="s">
        <v>8</v>
      </c>
      <c r="D47" s="68" t="s">
        <v>56</v>
      </c>
      <c r="E47" s="74">
        <v>4592925</v>
      </c>
      <c r="F47" s="16">
        <v>4592925</v>
      </c>
      <c r="G47" s="75">
        <v>0</v>
      </c>
      <c r="H47" s="125">
        <v>24</v>
      </c>
      <c r="I47" s="114">
        <v>0</v>
      </c>
      <c r="J47" s="114">
        <v>0.01</v>
      </c>
      <c r="K47" s="115">
        <v>0</v>
      </c>
    </row>
    <row r="48" spans="1:11" s="2" customFormat="1" ht="75" customHeight="1" x14ac:dyDescent="0.2">
      <c r="A48" s="59">
        <v>39</v>
      </c>
      <c r="B48" s="9">
        <v>211604</v>
      </c>
      <c r="C48" s="87" t="s">
        <v>93</v>
      </c>
      <c r="D48" s="68" t="s">
        <v>56</v>
      </c>
      <c r="E48" s="74">
        <v>24000000</v>
      </c>
      <c r="F48" s="16">
        <v>24000000</v>
      </c>
      <c r="G48" s="75">
        <v>0</v>
      </c>
      <c r="H48" s="125">
        <v>12</v>
      </c>
      <c r="I48" s="114">
        <v>6</v>
      </c>
      <c r="J48" s="114">
        <v>3.84</v>
      </c>
      <c r="K48" s="115">
        <v>0</v>
      </c>
    </row>
    <row r="49" spans="1:11" s="2" customFormat="1" ht="75" customHeight="1" x14ac:dyDescent="0.2">
      <c r="A49" s="59">
        <v>40</v>
      </c>
      <c r="B49" s="8">
        <v>34968</v>
      </c>
      <c r="C49" s="87" t="s">
        <v>94</v>
      </c>
      <c r="D49" s="68" t="s">
        <v>56</v>
      </c>
      <c r="E49" s="74">
        <v>147845465</v>
      </c>
      <c r="F49" s="16">
        <v>147845465</v>
      </c>
      <c r="G49" s="75">
        <v>0</v>
      </c>
      <c r="H49" s="125">
        <v>10</v>
      </c>
      <c r="I49" s="114">
        <v>4</v>
      </c>
      <c r="J49" s="114">
        <v>4.67</v>
      </c>
      <c r="K49" s="115">
        <v>0</v>
      </c>
    </row>
    <row r="50" spans="1:11" ht="75" customHeight="1" x14ac:dyDescent="0.2">
      <c r="A50" s="59">
        <v>41</v>
      </c>
      <c r="B50" s="8">
        <v>34973</v>
      </c>
      <c r="C50" s="87" t="s">
        <v>6</v>
      </c>
      <c r="D50" s="68" t="s">
        <v>56</v>
      </c>
      <c r="E50" s="74">
        <v>20777500</v>
      </c>
      <c r="F50" s="16">
        <v>20777500</v>
      </c>
      <c r="G50" s="75">
        <v>0</v>
      </c>
      <c r="H50" s="125">
        <v>6</v>
      </c>
      <c r="I50" s="114">
        <v>5.47</v>
      </c>
      <c r="J50" s="114">
        <v>7.99</v>
      </c>
      <c r="K50" s="115">
        <v>0</v>
      </c>
    </row>
    <row r="51" spans="1:11" ht="75" customHeight="1" x14ac:dyDescent="0.2">
      <c r="A51" s="59">
        <v>42</v>
      </c>
      <c r="B51" s="8">
        <v>66159</v>
      </c>
      <c r="C51" s="87" t="s">
        <v>7</v>
      </c>
      <c r="D51" s="68" t="s">
        <v>56</v>
      </c>
      <c r="E51" s="74">
        <v>334656337</v>
      </c>
      <c r="F51" s="16">
        <v>334656337</v>
      </c>
      <c r="G51" s="75">
        <v>0</v>
      </c>
      <c r="H51" s="125">
        <v>56.75</v>
      </c>
      <c r="I51" s="114">
        <v>10</v>
      </c>
      <c r="J51" s="114">
        <v>15.67</v>
      </c>
      <c r="K51" s="115">
        <v>0</v>
      </c>
    </row>
    <row r="52" spans="1:11" ht="15" customHeight="1" x14ac:dyDescent="0.2">
      <c r="A52" s="57" t="s">
        <v>95</v>
      </c>
      <c r="B52" s="56"/>
      <c r="C52" s="56"/>
      <c r="D52" s="69"/>
      <c r="E52" s="57"/>
      <c r="F52" s="56"/>
      <c r="G52" s="58"/>
      <c r="H52" s="126"/>
      <c r="I52" s="120"/>
      <c r="J52" s="120"/>
      <c r="K52" s="121"/>
    </row>
    <row r="53" spans="1:11" ht="75" customHeight="1" x14ac:dyDescent="0.2">
      <c r="A53" s="59">
        <v>43</v>
      </c>
      <c r="B53" s="8">
        <v>116527</v>
      </c>
      <c r="C53" s="87" t="s">
        <v>96</v>
      </c>
      <c r="D53" s="68" t="s">
        <v>56</v>
      </c>
      <c r="E53" s="74">
        <v>36475246</v>
      </c>
      <c r="F53" s="16">
        <v>36475246</v>
      </c>
      <c r="G53" s="75">
        <v>0</v>
      </c>
      <c r="H53" s="125">
        <v>37</v>
      </c>
      <c r="I53" s="114">
        <v>7</v>
      </c>
      <c r="J53" s="114">
        <v>4.5</v>
      </c>
      <c r="K53" s="115">
        <v>0</v>
      </c>
    </row>
    <row r="54" spans="1:11" ht="75" customHeight="1" x14ac:dyDescent="0.2">
      <c r="A54" s="59">
        <v>44</v>
      </c>
      <c r="B54" s="8">
        <v>132258</v>
      </c>
      <c r="C54" s="87" t="s">
        <v>14</v>
      </c>
      <c r="D54" s="68" t="s">
        <v>56</v>
      </c>
      <c r="E54" s="74">
        <v>45347603</v>
      </c>
      <c r="F54" s="16">
        <v>45347603</v>
      </c>
      <c r="G54" s="75">
        <v>0</v>
      </c>
      <c r="H54" s="125">
        <v>46</v>
      </c>
      <c r="I54" s="114">
        <v>8</v>
      </c>
      <c r="J54" s="114">
        <v>5.05</v>
      </c>
      <c r="K54" s="115">
        <v>0</v>
      </c>
    </row>
    <row r="55" spans="1:11" ht="15" customHeight="1" x14ac:dyDescent="0.2">
      <c r="A55" s="57" t="s">
        <v>97</v>
      </c>
      <c r="B55" s="56"/>
      <c r="C55" s="56"/>
      <c r="D55" s="69"/>
      <c r="E55" s="57"/>
      <c r="F55" s="56"/>
      <c r="G55" s="58"/>
      <c r="H55" s="126"/>
      <c r="I55" s="120"/>
      <c r="J55" s="120"/>
      <c r="K55" s="121"/>
    </row>
    <row r="56" spans="1:11" ht="75" customHeight="1" x14ac:dyDescent="0.2">
      <c r="A56" s="59">
        <v>45</v>
      </c>
      <c r="B56" s="8">
        <v>189454</v>
      </c>
      <c r="C56" s="87" t="s">
        <v>9</v>
      </c>
      <c r="D56" s="68" t="s">
        <v>56</v>
      </c>
      <c r="E56" s="74">
        <v>3189111</v>
      </c>
      <c r="F56" s="16">
        <v>3189111</v>
      </c>
      <c r="G56" s="75">
        <v>0</v>
      </c>
      <c r="H56" s="125">
        <v>11.39</v>
      </c>
      <c r="I56" s="114">
        <v>0</v>
      </c>
      <c r="J56" s="114">
        <v>1.1399999999999999</v>
      </c>
      <c r="K56" s="115">
        <v>0</v>
      </c>
    </row>
    <row r="57" spans="1:11" s="7" customFormat="1" ht="75" customHeight="1" x14ac:dyDescent="0.2">
      <c r="A57" s="59">
        <v>46</v>
      </c>
      <c r="B57" s="8">
        <v>208417</v>
      </c>
      <c r="C57" s="87" t="s">
        <v>149</v>
      </c>
      <c r="D57" s="68" t="s">
        <v>66</v>
      </c>
      <c r="E57" s="74">
        <v>10000000</v>
      </c>
      <c r="F57" s="16">
        <v>10000000</v>
      </c>
      <c r="G57" s="75">
        <v>0</v>
      </c>
      <c r="H57" s="125">
        <v>5.5</v>
      </c>
      <c r="I57" s="114">
        <v>2</v>
      </c>
      <c r="J57" s="114">
        <v>3.65</v>
      </c>
      <c r="K57" s="115">
        <v>0</v>
      </c>
    </row>
    <row r="58" spans="1:11" ht="75" customHeight="1" x14ac:dyDescent="0.2">
      <c r="A58" s="59">
        <v>47</v>
      </c>
      <c r="B58" s="8">
        <v>208880</v>
      </c>
      <c r="C58" s="87" t="s">
        <v>98</v>
      </c>
      <c r="D58" s="68" t="s">
        <v>56</v>
      </c>
      <c r="E58" s="74">
        <v>19500000</v>
      </c>
      <c r="F58" s="16">
        <v>19500000</v>
      </c>
      <c r="G58" s="75">
        <v>0</v>
      </c>
      <c r="H58" s="125">
        <v>13</v>
      </c>
      <c r="I58" s="114">
        <v>0</v>
      </c>
      <c r="J58" s="114">
        <v>6.84</v>
      </c>
      <c r="K58" s="115">
        <v>0</v>
      </c>
    </row>
    <row r="59" spans="1:11" ht="75" customHeight="1" x14ac:dyDescent="0.2">
      <c r="A59" s="59">
        <v>48</v>
      </c>
      <c r="B59" s="8">
        <v>209012</v>
      </c>
      <c r="C59" s="87" t="s">
        <v>99</v>
      </c>
      <c r="D59" s="68" t="s">
        <v>56</v>
      </c>
      <c r="E59" s="74">
        <v>1841836</v>
      </c>
      <c r="F59" s="16">
        <v>1841836</v>
      </c>
      <c r="G59" s="75">
        <v>0</v>
      </c>
      <c r="H59" s="125">
        <v>20</v>
      </c>
      <c r="I59" s="114">
        <v>0</v>
      </c>
      <c r="J59" s="114">
        <v>0.67</v>
      </c>
      <c r="K59" s="115">
        <v>0</v>
      </c>
    </row>
    <row r="60" spans="1:11" ht="75" customHeight="1" x14ac:dyDescent="0.2">
      <c r="A60" s="59">
        <v>49</v>
      </c>
      <c r="B60" s="9">
        <v>209014</v>
      </c>
      <c r="C60" s="87" t="s">
        <v>100</v>
      </c>
      <c r="D60" s="68" t="s">
        <v>56</v>
      </c>
      <c r="E60" s="74">
        <v>477110</v>
      </c>
      <c r="F60" s="16">
        <v>477110</v>
      </c>
      <c r="G60" s="75">
        <v>0</v>
      </c>
      <c r="H60" s="125">
        <v>16.170000000000002</v>
      </c>
      <c r="I60" s="114">
        <v>3</v>
      </c>
      <c r="J60" s="114">
        <v>0.18</v>
      </c>
      <c r="K60" s="115">
        <v>0</v>
      </c>
    </row>
    <row r="61" spans="1:11" ht="75" customHeight="1" x14ac:dyDescent="0.2">
      <c r="A61" s="59">
        <f t="shared" ref="A61:A77" si="0">+A60+1</f>
        <v>50</v>
      </c>
      <c r="B61" s="9">
        <v>209016</v>
      </c>
      <c r="C61" s="87" t="s">
        <v>101</v>
      </c>
      <c r="D61" s="68" t="s">
        <v>56</v>
      </c>
      <c r="E61" s="74">
        <v>22077494</v>
      </c>
      <c r="F61" s="16">
        <v>22077494</v>
      </c>
      <c r="G61" s="75">
        <v>0</v>
      </c>
      <c r="H61" s="125">
        <v>29.55</v>
      </c>
      <c r="I61" s="114">
        <v>2</v>
      </c>
      <c r="J61" s="114">
        <v>8.33</v>
      </c>
      <c r="K61" s="115">
        <v>0</v>
      </c>
    </row>
    <row r="62" spans="1:11" ht="75" customHeight="1" x14ac:dyDescent="0.2">
      <c r="A62" s="59">
        <f t="shared" si="0"/>
        <v>51</v>
      </c>
      <c r="B62" s="9">
        <v>209018</v>
      </c>
      <c r="C62" s="87" t="s">
        <v>102</v>
      </c>
      <c r="D62" s="68" t="s">
        <v>56</v>
      </c>
      <c r="E62" s="74">
        <v>559512</v>
      </c>
      <c r="F62" s="16">
        <v>559512</v>
      </c>
      <c r="G62" s="75">
        <v>0</v>
      </c>
      <c r="H62" s="125">
        <v>18</v>
      </c>
      <c r="I62" s="114">
        <v>0</v>
      </c>
      <c r="J62" s="114">
        <v>0.23</v>
      </c>
      <c r="K62" s="115">
        <v>0</v>
      </c>
    </row>
    <row r="63" spans="1:11" ht="75" customHeight="1" x14ac:dyDescent="0.2">
      <c r="A63" s="59">
        <f t="shared" si="0"/>
        <v>52</v>
      </c>
      <c r="B63" s="9">
        <v>209055</v>
      </c>
      <c r="C63" s="87" t="s">
        <v>103</v>
      </c>
      <c r="D63" s="68" t="s">
        <v>56</v>
      </c>
      <c r="E63" s="74">
        <v>347200</v>
      </c>
      <c r="F63" s="16">
        <v>347200</v>
      </c>
      <c r="G63" s="75">
        <v>0</v>
      </c>
      <c r="H63" s="125">
        <v>11.32</v>
      </c>
      <c r="I63" s="114">
        <v>0</v>
      </c>
      <c r="J63" s="114">
        <v>0.14000000000000001</v>
      </c>
      <c r="K63" s="115">
        <v>0</v>
      </c>
    </row>
    <row r="64" spans="1:11" ht="75" customHeight="1" x14ac:dyDescent="0.2">
      <c r="A64" s="59">
        <v>53</v>
      </c>
      <c r="B64" s="9">
        <v>209182</v>
      </c>
      <c r="C64" s="87" t="s">
        <v>104</v>
      </c>
      <c r="D64" s="68" t="s">
        <v>56</v>
      </c>
      <c r="E64" s="74">
        <v>14337262</v>
      </c>
      <c r="F64" s="16">
        <v>14337262</v>
      </c>
      <c r="G64" s="75">
        <v>0</v>
      </c>
      <c r="H64" s="125">
        <v>18.5</v>
      </c>
      <c r="I64" s="114">
        <v>0</v>
      </c>
      <c r="J64" s="114">
        <v>5.03</v>
      </c>
      <c r="K64" s="115">
        <v>0</v>
      </c>
    </row>
    <row r="65" spans="1:11" ht="75" customHeight="1" x14ac:dyDescent="0.2">
      <c r="A65" s="59">
        <v>54</v>
      </c>
      <c r="B65" s="10">
        <v>210036</v>
      </c>
      <c r="C65" s="87" t="s">
        <v>105</v>
      </c>
      <c r="D65" s="68" t="s">
        <v>56</v>
      </c>
      <c r="E65" s="74">
        <v>18184000</v>
      </c>
      <c r="F65" s="16">
        <v>18184000</v>
      </c>
      <c r="G65" s="75">
        <v>0</v>
      </c>
      <c r="H65" s="125">
        <v>18.41</v>
      </c>
      <c r="I65" s="114">
        <v>0</v>
      </c>
      <c r="J65" s="114">
        <v>6.86</v>
      </c>
      <c r="K65" s="115">
        <v>0</v>
      </c>
    </row>
    <row r="66" spans="1:11" ht="75" customHeight="1" x14ac:dyDescent="0.2">
      <c r="A66" s="59">
        <v>55</v>
      </c>
      <c r="B66" s="9">
        <v>227153</v>
      </c>
      <c r="C66" s="87" t="s">
        <v>106</v>
      </c>
      <c r="D66" s="68" t="s">
        <v>56</v>
      </c>
      <c r="E66" s="74">
        <v>8000000</v>
      </c>
      <c r="F66" s="16">
        <v>8000000</v>
      </c>
      <c r="G66" s="75">
        <v>0</v>
      </c>
      <c r="H66" s="125">
        <v>4</v>
      </c>
      <c r="I66" s="114">
        <v>2</v>
      </c>
      <c r="J66" s="114">
        <v>3.02</v>
      </c>
      <c r="K66" s="115">
        <v>0</v>
      </c>
    </row>
    <row r="67" spans="1:11" ht="75" customHeight="1" x14ac:dyDescent="0.2">
      <c r="A67" s="59">
        <v>56</v>
      </c>
      <c r="B67" s="8">
        <v>227156</v>
      </c>
      <c r="C67" s="87" t="s">
        <v>107</v>
      </c>
      <c r="D67" s="68" t="s">
        <v>56</v>
      </c>
      <c r="E67" s="74">
        <v>8000000</v>
      </c>
      <c r="F67" s="16">
        <v>8000000</v>
      </c>
      <c r="G67" s="75">
        <v>0</v>
      </c>
      <c r="H67" s="125">
        <v>15</v>
      </c>
      <c r="I67" s="114">
        <v>2.15</v>
      </c>
      <c r="J67" s="114">
        <v>3.02</v>
      </c>
      <c r="K67" s="115">
        <v>0</v>
      </c>
    </row>
    <row r="68" spans="1:11" ht="75" customHeight="1" x14ac:dyDescent="0.2">
      <c r="A68" s="59">
        <v>57</v>
      </c>
      <c r="B68" s="9">
        <v>227157</v>
      </c>
      <c r="C68" s="87" t="s">
        <v>108</v>
      </c>
      <c r="D68" s="68" t="s">
        <v>56</v>
      </c>
      <c r="E68" s="74">
        <v>8000000</v>
      </c>
      <c r="F68" s="16">
        <v>8000000</v>
      </c>
      <c r="G68" s="75">
        <v>0</v>
      </c>
      <c r="H68" s="125">
        <v>16</v>
      </c>
      <c r="I68" s="114">
        <v>2.15</v>
      </c>
      <c r="J68" s="114">
        <v>3.02</v>
      </c>
      <c r="K68" s="115">
        <v>0</v>
      </c>
    </row>
    <row r="69" spans="1:11" ht="75" customHeight="1" x14ac:dyDescent="0.2">
      <c r="A69" s="59">
        <v>58</v>
      </c>
      <c r="B69" s="8">
        <v>227158</v>
      </c>
      <c r="C69" s="87" t="s">
        <v>109</v>
      </c>
      <c r="D69" s="68" t="s">
        <v>56</v>
      </c>
      <c r="E69" s="74">
        <v>8000000</v>
      </c>
      <c r="F69" s="16">
        <v>8000000</v>
      </c>
      <c r="G69" s="75">
        <v>0</v>
      </c>
      <c r="H69" s="125">
        <v>10</v>
      </c>
      <c r="I69" s="114">
        <v>1</v>
      </c>
      <c r="J69" s="114">
        <v>2.91</v>
      </c>
      <c r="K69" s="115">
        <v>0</v>
      </c>
    </row>
    <row r="70" spans="1:11" ht="75" customHeight="1" x14ac:dyDescent="0.2">
      <c r="A70" s="59">
        <v>59</v>
      </c>
      <c r="B70" s="9">
        <v>227159</v>
      </c>
      <c r="C70" s="87" t="s">
        <v>110</v>
      </c>
      <c r="D70" s="68" t="s">
        <v>56</v>
      </c>
      <c r="E70" s="74">
        <v>8000000</v>
      </c>
      <c r="F70" s="16">
        <v>8000000</v>
      </c>
      <c r="G70" s="75">
        <v>0</v>
      </c>
      <c r="H70" s="125">
        <v>10</v>
      </c>
      <c r="I70" s="114">
        <v>2.15</v>
      </c>
      <c r="J70" s="114">
        <v>3.37</v>
      </c>
      <c r="K70" s="115">
        <v>0</v>
      </c>
    </row>
    <row r="71" spans="1:11" ht="75" customHeight="1" x14ac:dyDescent="0.2">
      <c r="A71" s="59">
        <v>60</v>
      </c>
      <c r="B71" s="10">
        <v>227160</v>
      </c>
      <c r="C71" s="87" t="s">
        <v>111</v>
      </c>
      <c r="D71" s="68" t="s">
        <v>56</v>
      </c>
      <c r="E71" s="74">
        <v>8000000</v>
      </c>
      <c r="F71" s="16">
        <v>8000000</v>
      </c>
      <c r="G71" s="75">
        <v>0</v>
      </c>
      <c r="H71" s="125">
        <v>20</v>
      </c>
      <c r="I71" s="114">
        <v>2</v>
      </c>
      <c r="J71" s="114">
        <v>3.14</v>
      </c>
      <c r="K71" s="115">
        <v>0</v>
      </c>
    </row>
    <row r="72" spans="1:11" ht="75" customHeight="1" x14ac:dyDescent="0.2">
      <c r="A72" s="59">
        <f t="shared" si="0"/>
        <v>61</v>
      </c>
      <c r="B72" s="9">
        <v>227161</v>
      </c>
      <c r="C72" s="87" t="s">
        <v>112</v>
      </c>
      <c r="D72" s="68" t="s">
        <v>56</v>
      </c>
      <c r="E72" s="74">
        <v>6605298</v>
      </c>
      <c r="F72" s="16">
        <v>6605298</v>
      </c>
      <c r="G72" s="75">
        <v>0</v>
      </c>
      <c r="H72" s="125">
        <v>21</v>
      </c>
      <c r="I72" s="114">
        <v>2</v>
      </c>
      <c r="J72" s="114">
        <v>2.4900000000000002</v>
      </c>
      <c r="K72" s="115">
        <v>0</v>
      </c>
    </row>
    <row r="73" spans="1:11" ht="75" customHeight="1" x14ac:dyDescent="0.2">
      <c r="A73" s="59">
        <f t="shared" si="0"/>
        <v>62</v>
      </c>
      <c r="B73" s="9">
        <v>227163</v>
      </c>
      <c r="C73" s="87" t="s">
        <v>113</v>
      </c>
      <c r="D73" s="68" t="s">
        <v>56</v>
      </c>
      <c r="E73" s="74">
        <v>8000000</v>
      </c>
      <c r="F73" s="16">
        <v>8000000</v>
      </c>
      <c r="G73" s="75">
        <v>0</v>
      </c>
      <c r="H73" s="125">
        <v>14</v>
      </c>
      <c r="I73" s="114">
        <v>2.15</v>
      </c>
      <c r="J73" s="114">
        <v>2.96</v>
      </c>
      <c r="K73" s="115">
        <v>0</v>
      </c>
    </row>
    <row r="74" spans="1:11" ht="75" customHeight="1" x14ac:dyDescent="0.2">
      <c r="A74" s="59">
        <f t="shared" si="0"/>
        <v>63</v>
      </c>
      <c r="B74" s="8">
        <v>227169</v>
      </c>
      <c r="C74" s="87" t="s">
        <v>114</v>
      </c>
      <c r="D74" s="68" t="s">
        <v>56</v>
      </c>
      <c r="E74" s="74">
        <v>7000000</v>
      </c>
      <c r="F74" s="16">
        <v>7000000</v>
      </c>
      <c r="G74" s="75">
        <v>0</v>
      </c>
      <c r="H74" s="125">
        <v>22</v>
      </c>
      <c r="I74" s="114">
        <v>1.9</v>
      </c>
      <c r="J74" s="114">
        <v>2.15</v>
      </c>
      <c r="K74" s="115">
        <v>0</v>
      </c>
    </row>
    <row r="75" spans="1:11" ht="75" customHeight="1" x14ac:dyDescent="0.2">
      <c r="A75" s="59">
        <f t="shared" si="0"/>
        <v>64</v>
      </c>
      <c r="B75" s="9">
        <v>227170</v>
      </c>
      <c r="C75" s="87" t="s">
        <v>115</v>
      </c>
      <c r="D75" s="68" t="s">
        <v>56</v>
      </c>
      <c r="E75" s="74">
        <v>7000000</v>
      </c>
      <c r="F75" s="16">
        <v>7000000</v>
      </c>
      <c r="G75" s="75">
        <v>0</v>
      </c>
      <c r="H75" s="125">
        <v>27</v>
      </c>
      <c r="I75" s="114">
        <v>1.9</v>
      </c>
      <c r="J75" s="114">
        <v>2.46</v>
      </c>
      <c r="K75" s="115">
        <v>0</v>
      </c>
    </row>
    <row r="76" spans="1:11" ht="75" customHeight="1" x14ac:dyDescent="0.2">
      <c r="A76" s="59">
        <f t="shared" si="0"/>
        <v>65</v>
      </c>
      <c r="B76" s="8">
        <v>227174</v>
      </c>
      <c r="C76" s="87" t="s">
        <v>116</v>
      </c>
      <c r="D76" s="68" t="s">
        <v>56</v>
      </c>
      <c r="E76" s="74">
        <v>7000000</v>
      </c>
      <c r="F76" s="16">
        <v>7000000</v>
      </c>
      <c r="G76" s="75">
        <v>0</v>
      </c>
      <c r="H76" s="125">
        <v>7</v>
      </c>
      <c r="I76" s="114">
        <v>1.9</v>
      </c>
      <c r="J76" s="114">
        <v>2.64</v>
      </c>
      <c r="K76" s="115">
        <v>0</v>
      </c>
    </row>
    <row r="77" spans="1:11" ht="75" customHeight="1" x14ac:dyDescent="0.2">
      <c r="A77" s="59">
        <f t="shared" si="0"/>
        <v>66</v>
      </c>
      <c r="B77" s="8">
        <v>227175</v>
      </c>
      <c r="C77" s="87" t="s">
        <v>117</v>
      </c>
      <c r="D77" s="68" t="s">
        <v>56</v>
      </c>
      <c r="E77" s="74">
        <v>7000000</v>
      </c>
      <c r="F77" s="16">
        <v>7000000</v>
      </c>
      <c r="G77" s="75">
        <v>0</v>
      </c>
      <c r="H77" s="125">
        <v>13.7</v>
      </c>
      <c r="I77" s="114">
        <v>1</v>
      </c>
      <c r="J77" s="114">
        <v>1.24</v>
      </c>
      <c r="K77" s="115">
        <v>0</v>
      </c>
    </row>
    <row r="78" spans="1:11" ht="15" customHeight="1" x14ac:dyDescent="0.2">
      <c r="A78" s="57" t="s">
        <v>118</v>
      </c>
      <c r="B78" s="56"/>
      <c r="C78" s="56"/>
      <c r="D78" s="69"/>
      <c r="E78" s="57"/>
      <c r="F78" s="56"/>
      <c r="G78" s="58"/>
      <c r="H78" s="126"/>
      <c r="I78" s="120"/>
      <c r="J78" s="120"/>
      <c r="K78" s="121"/>
    </row>
    <row r="79" spans="1:11" ht="75" customHeight="1" x14ac:dyDescent="0.2">
      <c r="A79" s="59">
        <v>67</v>
      </c>
      <c r="B79" s="9">
        <v>116530</v>
      </c>
      <c r="C79" s="87" t="s">
        <v>18</v>
      </c>
      <c r="D79" s="68" t="s">
        <v>56</v>
      </c>
      <c r="E79" s="76">
        <v>23750000</v>
      </c>
      <c r="F79" s="15">
        <v>23750000</v>
      </c>
      <c r="G79" s="75">
        <v>0</v>
      </c>
      <c r="H79" s="125">
        <v>9</v>
      </c>
      <c r="I79" s="114">
        <v>4</v>
      </c>
      <c r="J79" s="114">
        <v>2.38</v>
      </c>
      <c r="K79" s="115">
        <v>0</v>
      </c>
    </row>
    <row r="80" spans="1:11" ht="75" customHeight="1" x14ac:dyDescent="0.2">
      <c r="A80" s="59">
        <v>68</v>
      </c>
      <c r="B80" s="8">
        <v>116547</v>
      </c>
      <c r="C80" s="87" t="s">
        <v>119</v>
      </c>
      <c r="D80" s="68" t="s">
        <v>56</v>
      </c>
      <c r="E80" s="76">
        <v>60000000</v>
      </c>
      <c r="F80" s="15">
        <v>60000000</v>
      </c>
      <c r="G80" s="75">
        <v>0</v>
      </c>
      <c r="H80" s="125">
        <v>10.6</v>
      </c>
      <c r="I80" s="114">
        <v>6</v>
      </c>
      <c r="J80" s="114">
        <v>7.1</v>
      </c>
      <c r="K80" s="115">
        <v>0</v>
      </c>
    </row>
    <row r="81" spans="1:11" ht="75" customHeight="1" x14ac:dyDescent="0.2">
      <c r="A81" s="59">
        <v>69</v>
      </c>
      <c r="B81" s="8">
        <v>142767</v>
      </c>
      <c r="C81" s="87" t="s">
        <v>21</v>
      </c>
      <c r="D81" s="68" t="s">
        <v>56</v>
      </c>
      <c r="E81" s="76">
        <v>1300000</v>
      </c>
      <c r="F81" s="15">
        <v>1300000</v>
      </c>
      <c r="G81" s="75">
        <v>0</v>
      </c>
      <c r="H81" s="125">
        <v>27</v>
      </c>
      <c r="I81" s="114">
        <v>3</v>
      </c>
      <c r="J81" s="114">
        <v>0.31</v>
      </c>
      <c r="K81" s="115">
        <v>0</v>
      </c>
    </row>
    <row r="82" spans="1:11" ht="75" customHeight="1" x14ac:dyDescent="0.2">
      <c r="A82" s="59">
        <v>70</v>
      </c>
      <c r="B82" s="8">
        <v>167405</v>
      </c>
      <c r="C82" s="87" t="s">
        <v>120</v>
      </c>
      <c r="D82" s="68" t="s">
        <v>56</v>
      </c>
      <c r="E82" s="76">
        <v>31881336</v>
      </c>
      <c r="F82" s="15">
        <v>31881336</v>
      </c>
      <c r="G82" s="75">
        <v>0</v>
      </c>
      <c r="H82" s="125">
        <v>32.340000000000003</v>
      </c>
      <c r="I82" s="114">
        <v>7</v>
      </c>
      <c r="J82" s="114">
        <v>5.61</v>
      </c>
      <c r="K82" s="115">
        <v>0</v>
      </c>
    </row>
    <row r="83" spans="1:11" ht="75" customHeight="1" x14ac:dyDescent="0.2">
      <c r="A83" s="59">
        <v>71</v>
      </c>
      <c r="B83" s="9">
        <v>189312</v>
      </c>
      <c r="C83" s="87" t="s">
        <v>121</v>
      </c>
      <c r="D83" s="68" t="s">
        <v>56</v>
      </c>
      <c r="E83" s="76">
        <v>22112509</v>
      </c>
      <c r="F83" s="15">
        <v>22112509</v>
      </c>
      <c r="G83" s="75">
        <v>0</v>
      </c>
      <c r="H83" s="125">
        <v>27</v>
      </c>
      <c r="I83" s="114">
        <v>0</v>
      </c>
      <c r="J83" s="114">
        <v>4</v>
      </c>
      <c r="K83" s="115">
        <v>0</v>
      </c>
    </row>
    <row r="84" spans="1:11" ht="75" customHeight="1" x14ac:dyDescent="0.2">
      <c r="A84" s="59">
        <v>72</v>
      </c>
      <c r="B84" s="8">
        <v>189499</v>
      </c>
      <c r="C84" s="88" t="s">
        <v>13</v>
      </c>
      <c r="D84" s="70" t="s">
        <v>66</v>
      </c>
      <c r="E84" s="78">
        <v>46050000</v>
      </c>
      <c r="F84" s="18">
        <v>46050000</v>
      </c>
      <c r="G84" s="75">
        <v>0</v>
      </c>
      <c r="H84" s="125">
        <v>13</v>
      </c>
      <c r="I84" s="114">
        <v>1</v>
      </c>
      <c r="J84" s="114">
        <v>5.24</v>
      </c>
      <c r="K84" s="115">
        <v>0</v>
      </c>
    </row>
    <row r="85" spans="1:11" ht="75" customHeight="1" x14ac:dyDescent="0.2">
      <c r="A85" s="59">
        <v>73</v>
      </c>
      <c r="B85" s="9">
        <v>190124</v>
      </c>
      <c r="C85" s="87" t="s">
        <v>17</v>
      </c>
      <c r="D85" s="68" t="s">
        <v>56</v>
      </c>
      <c r="E85" s="76">
        <v>55000000</v>
      </c>
      <c r="F85" s="15">
        <v>55000000</v>
      </c>
      <c r="G85" s="75">
        <v>0</v>
      </c>
      <c r="H85" s="125">
        <v>63</v>
      </c>
      <c r="I85" s="114">
        <v>3</v>
      </c>
      <c r="J85" s="114">
        <v>9.68</v>
      </c>
      <c r="K85" s="115">
        <v>0</v>
      </c>
    </row>
    <row r="86" spans="1:11" ht="75" customHeight="1" x14ac:dyDescent="0.2">
      <c r="A86" s="59">
        <v>74</v>
      </c>
      <c r="B86" s="8">
        <v>209133</v>
      </c>
      <c r="C86" s="87" t="s">
        <v>19</v>
      </c>
      <c r="D86" s="68" t="s">
        <v>56</v>
      </c>
      <c r="E86" s="76">
        <v>60000000</v>
      </c>
      <c r="F86" s="15">
        <v>60000000</v>
      </c>
      <c r="G86" s="75">
        <v>0</v>
      </c>
      <c r="H86" s="125">
        <v>24</v>
      </c>
      <c r="I86" s="114">
        <v>0.22</v>
      </c>
      <c r="J86" s="114">
        <v>4.78</v>
      </c>
      <c r="K86" s="115">
        <v>0</v>
      </c>
    </row>
    <row r="87" spans="1:11" ht="75" customHeight="1" x14ac:dyDescent="0.2">
      <c r="A87" s="59">
        <v>75</v>
      </c>
      <c r="B87" s="9">
        <v>209139</v>
      </c>
      <c r="C87" s="87" t="s">
        <v>122</v>
      </c>
      <c r="D87" s="68" t="s">
        <v>56</v>
      </c>
      <c r="E87" s="76">
        <v>41280000</v>
      </c>
      <c r="F87" s="15">
        <v>41280000</v>
      </c>
      <c r="G87" s="75">
        <v>0</v>
      </c>
      <c r="H87" s="125">
        <v>7.6</v>
      </c>
      <c r="I87" s="114">
        <v>2</v>
      </c>
      <c r="J87" s="114">
        <v>7.44</v>
      </c>
      <c r="K87" s="115">
        <v>0</v>
      </c>
    </row>
    <row r="88" spans="1:11" ht="75" customHeight="1" x14ac:dyDescent="0.2">
      <c r="A88" s="59">
        <v>76</v>
      </c>
      <c r="B88" s="8">
        <v>209148</v>
      </c>
      <c r="C88" s="87" t="s">
        <v>123</v>
      </c>
      <c r="D88" s="68" t="s">
        <v>57</v>
      </c>
      <c r="E88" s="76">
        <v>400000</v>
      </c>
      <c r="F88" s="15">
        <v>400000</v>
      </c>
      <c r="G88" s="75">
        <v>0</v>
      </c>
      <c r="H88" s="125">
        <v>40</v>
      </c>
      <c r="I88" s="114">
        <v>0</v>
      </c>
      <c r="J88" s="114">
        <v>1.1100000000000001</v>
      </c>
      <c r="K88" s="115">
        <v>0</v>
      </c>
    </row>
    <row r="89" spans="1:11" ht="75" customHeight="1" x14ac:dyDescent="0.2">
      <c r="A89" s="59">
        <v>77</v>
      </c>
      <c r="B89" s="8">
        <v>209176</v>
      </c>
      <c r="C89" s="87" t="s">
        <v>124</v>
      </c>
      <c r="D89" s="68" t="s">
        <v>56</v>
      </c>
      <c r="E89" s="76">
        <v>1001000</v>
      </c>
      <c r="F89" s="15">
        <v>1001000</v>
      </c>
      <c r="G89" s="75">
        <v>0</v>
      </c>
      <c r="H89" s="125">
        <v>10</v>
      </c>
      <c r="I89" s="114">
        <v>0</v>
      </c>
      <c r="J89" s="114">
        <v>0.18</v>
      </c>
      <c r="K89" s="115">
        <v>0</v>
      </c>
    </row>
    <row r="90" spans="1:11" ht="75" customHeight="1" x14ac:dyDescent="0.2">
      <c r="A90" s="59">
        <v>78</v>
      </c>
      <c r="B90" s="9">
        <v>210096</v>
      </c>
      <c r="C90" s="87" t="s">
        <v>125</v>
      </c>
      <c r="D90" s="68" t="s">
        <v>56</v>
      </c>
      <c r="E90" s="76">
        <v>750000</v>
      </c>
      <c r="F90" s="15">
        <v>750000</v>
      </c>
      <c r="G90" s="75">
        <v>0</v>
      </c>
      <c r="H90" s="125">
        <v>13</v>
      </c>
      <c r="I90" s="114">
        <v>0</v>
      </c>
      <c r="J90" s="114">
        <v>0.14000000000000001</v>
      </c>
      <c r="K90" s="115">
        <v>0</v>
      </c>
    </row>
    <row r="91" spans="1:11" ht="75" customHeight="1" x14ac:dyDescent="0.2">
      <c r="A91" s="59">
        <v>79</v>
      </c>
      <c r="B91" s="9">
        <v>210220</v>
      </c>
      <c r="C91" s="87" t="s">
        <v>126</v>
      </c>
      <c r="D91" s="68" t="s">
        <v>56</v>
      </c>
      <c r="E91" s="76">
        <v>2368000</v>
      </c>
      <c r="F91" s="15">
        <v>2368000</v>
      </c>
      <c r="G91" s="75">
        <v>0</v>
      </c>
      <c r="H91" s="125">
        <v>29.6</v>
      </c>
      <c r="I91" s="114">
        <v>0</v>
      </c>
      <c r="J91" s="114">
        <v>0.48</v>
      </c>
      <c r="K91" s="115">
        <v>0</v>
      </c>
    </row>
    <row r="92" spans="1:11" ht="75" customHeight="1" x14ac:dyDescent="0.2">
      <c r="A92" s="59">
        <v>80</v>
      </c>
      <c r="B92" s="10">
        <v>211714</v>
      </c>
      <c r="C92" s="87" t="s">
        <v>201</v>
      </c>
      <c r="D92" s="68" t="s">
        <v>56</v>
      </c>
      <c r="E92" s="74">
        <v>5000000</v>
      </c>
      <c r="F92" s="16">
        <v>5000000</v>
      </c>
      <c r="G92" s="75">
        <v>0</v>
      </c>
      <c r="H92" s="125">
        <v>12</v>
      </c>
      <c r="I92" s="114">
        <v>4.5</v>
      </c>
      <c r="J92" s="114">
        <v>0.77</v>
      </c>
      <c r="K92" s="115">
        <v>0</v>
      </c>
    </row>
    <row r="93" spans="1:11" ht="75" customHeight="1" x14ac:dyDescent="0.2">
      <c r="A93" s="59">
        <v>81</v>
      </c>
      <c r="B93" s="9">
        <v>221005</v>
      </c>
      <c r="C93" s="87" t="s">
        <v>127</v>
      </c>
      <c r="D93" s="68" t="s">
        <v>56</v>
      </c>
      <c r="E93" s="76">
        <v>16100000</v>
      </c>
      <c r="F93" s="15">
        <v>16100000</v>
      </c>
      <c r="G93" s="75">
        <v>0</v>
      </c>
      <c r="H93" s="125">
        <v>3.22</v>
      </c>
      <c r="I93" s="114">
        <v>3</v>
      </c>
      <c r="J93" s="114">
        <v>3.13</v>
      </c>
      <c r="K93" s="115">
        <v>0</v>
      </c>
    </row>
    <row r="94" spans="1:11" ht="75" customHeight="1" x14ac:dyDescent="0.2">
      <c r="A94" s="59">
        <v>82</v>
      </c>
      <c r="B94" s="9">
        <v>221962</v>
      </c>
      <c r="C94" s="87" t="s">
        <v>128</v>
      </c>
      <c r="D94" s="68" t="s">
        <v>56</v>
      </c>
      <c r="E94" s="76">
        <v>12730500</v>
      </c>
      <c r="F94" s="15">
        <v>12730500</v>
      </c>
      <c r="G94" s="75">
        <v>0</v>
      </c>
      <c r="H94" s="125">
        <v>6</v>
      </c>
      <c r="I94" s="114">
        <v>6</v>
      </c>
      <c r="J94" s="114">
        <v>2.4500000000000002</v>
      </c>
      <c r="K94" s="115">
        <v>0</v>
      </c>
    </row>
    <row r="95" spans="1:11" s="2" customFormat="1" ht="75" customHeight="1" x14ac:dyDescent="0.2">
      <c r="A95" s="59">
        <v>83</v>
      </c>
      <c r="B95" s="10">
        <v>221965</v>
      </c>
      <c r="C95" s="87" t="s">
        <v>129</v>
      </c>
      <c r="D95" s="68" t="s">
        <v>56</v>
      </c>
      <c r="E95" s="76">
        <v>40000000</v>
      </c>
      <c r="F95" s="15">
        <v>40000000</v>
      </c>
      <c r="G95" s="75">
        <v>0</v>
      </c>
      <c r="H95" s="125">
        <v>7.4</v>
      </c>
      <c r="I95" s="114">
        <v>7</v>
      </c>
      <c r="J95" s="114">
        <v>7.74</v>
      </c>
      <c r="K95" s="115">
        <v>0</v>
      </c>
    </row>
    <row r="96" spans="1:11" ht="75" customHeight="1" x14ac:dyDescent="0.2">
      <c r="A96" s="59">
        <v>84</v>
      </c>
      <c r="B96" s="8">
        <v>72219</v>
      </c>
      <c r="C96" s="87" t="s">
        <v>130</v>
      </c>
      <c r="D96" s="68" t="s">
        <v>56</v>
      </c>
      <c r="E96" s="76">
        <v>33517793</v>
      </c>
      <c r="F96" s="15">
        <v>33517793</v>
      </c>
      <c r="G96" s="75">
        <v>0</v>
      </c>
      <c r="H96" s="125">
        <v>34</v>
      </c>
      <c r="I96" s="114">
        <v>6</v>
      </c>
      <c r="J96" s="114">
        <v>13.47</v>
      </c>
      <c r="K96" s="115">
        <v>0</v>
      </c>
    </row>
    <row r="97" spans="1:11" ht="75" customHeight="1" x14ac:dyDescent="0.2">
      <c r="A97" s="59">
        <v>85</v>
      </c>
      <c r="B97" s="10">
        <v>72220</v>
      </c>
      <c r="C97" s="87" t="s">
        <v>5</v>
      </c>
      <c r="D97" s="68" t="s">
        <v>56</v>
      </c>
      <c r="E97" s="76">
        <v>27524022</v>
      </c>
      <c r="F97" s="15">
        <v>27524022</v>
      </c>
      <c r="G97" s="75">
        <v>0</v>
      </c>
      <c r="H97" s="125">
        <v>27.92</v>
      </c>
      <c r="I97" s="114">
        <v>5</v>
      </c>
      <c r="J97" s="114">
        <v>4.75</v>
      </c>
      <c r="K97" s="115">
        <v>0</v>
      </c>
    </row>
    <row r="98" spans="1:11" ht="75" customHeight="1" x14ac:dyDescent="0.2">
      <c r="A98" s="59">
        <v>86</v>
      </c>
      <c r="B98" s="9">
        <v>95927</v>
      </c>
      <c r="C98" s="87" t="s">
        <v>131</v>
      </c>
      <c r="D98" s="68" t="s">
        <v>56</v>
      </c>
      <c r="E98" s="76">
        <v>193950000</v>
      </c>
      <c r="F98" s="15">
        <v>193950000</v>
      </c>
      <c r="G98" s="75">
        <v>0</v>
      </c>
      <c r="H98" s="125">
        <v>22</v>
      </c>
      <c r="I98" s="114">
        <v>15</v>
      </c>
      <c r="J98" s="114">
        <v>28.23</v>
      </c>
      <c r="K98" s="115">
        <v>0</v>
      </c>
    </row>
    <row r="99" spans="1:11" ht="15" customHeight="1" x14ac:dyDescent="0.2">
      <c r="A99" s="57" t="s">
        <v>132</v>
      </c>
      <c r="B99" s="56"/>
      <c r="C99" s="56"/>
      <c r="D99" s="69"/>
      <c r="E99" s="57"/>
      <c r="F99" s="56"/>
      <c r="G99" s="58"/>
      <c r="H99" s="126"/>
      <c r="I99" s="120"/>
      <c r="J99" s="120"/>
      <c r="K99" s="121"/>
    </row>
    <row r="100" spans="1:11" ht="75" customHeight="1" x14ac:dyDescent="0.2">
      <c r="A100" s="59">
        <v>87</v>
      </c>
      <c r="B100" s="9">
        <v>210112</v>
      </c>
      <c r="C100" s="87" t="s">
        <v>23</v>
      </c>
      <c r="D100" s="68" t="s">
        <v>56</v>
      </c>
      <c r="E100" s="74">
        <v>2940000</v>
      </c>
      <c r="F100" s="16">
        <v>2940000</v>
      </c>
      <c r="G100" s="75">
        <v>0</v>
      </c>
      <c r="H100" s="125">
        <v>31</v>
      </c>
      <c r="I100" s="114">
        <v>1</v>
      </c>
      <c r="J100" s="114">
        <v>0.6</v>
      </c>
      <c r="K100" s="115">
        <v>0</v>
      </c>
    </row>
    <row r="101" spans="1:11" ht="75" customHeight="1" x14ac:dyDescent="0.2">
      <c r="A101" s="59">
        <v>88</v>
      </c>
      <c r="B101" s="10">
        <v>210221</v>
      </c>
      <c r="C101" s="87" t="s">
        <v>133</v>
      </c>
      <c r="D101" s="68" t="s">
        <v>56</v>
      </c>
      <c r="E101" s="74">
        <v>1760000</v>
      </c>
      <c r="F101" s="16">
        <v>1760000</v>
      </c>
      <c r="G101" s="75">
        <v>0</v>
      </c>
      <c r="H101" s="125">
        <v>22</v>
      </c>
      <c r="I101" s="114">
        <v>0</v>
      </c>
      <c r="J101" s="114">
        <v>0.34</v>
      </c>
      <c r="K101" s="115">
        <v>0</v>
      </c>
    </row>
    <row r="102" spans="1:11" ht="75" customHeight="1" x14ac:dyDescent="0.2">
      <c r="A102" s="59">
        <v>89</v>
      </c>
      <c r="B102" s="10">
        <v>210222</v>
      </c>
      <c r="C102" s="87" t="s">
        <v>134</v>
      </c>
      <c r="D102" s="68" t="s">
        <v>56</v>
      </c>
      <c r="E102" s="74">
        <v>624000</v>
      </c>
      <c r="F102" s="16">
        <v>624000</v>
      </c>
      <c r="G102" s="75">
        <v>0</v>
      </c>
      <c r="H102" s="125">
        <v>7.8</v>
      </c>
      <c r="I102" s="114">
        <v>0</v>
      </c>
      <c r="J102" s="114">
        <v>0.12</v>
      </c>
      <c r="K102" s="115">
        <v>0</v>
      </c>
    </row>
    <row r="103" spans="1:11" ht="75" customHeight="1" x14ac:dyDescent="0.2">
      <c r="A103" s="59">
        <v>90</v>
      </c>
      <c r="B103" s="10">
        <v>210430</v>
      </c>
      <c r="C103" s="87" t="s">
        <v>135</v>
      </c>
      <c r="D103" s="68" t="s">
        <v>56</v>
      </c>
      <c r="E103" s="74">
        <v>500000</v>
      </c>
      <c r="F103" s="16">
        <v>500000</v>
      </c>
      <c r="G103" s="75">
        <v>0</v>
      </c>
      <c r="H103" s="125">
        <v>15</v>
      </c>
      <c r="I103" s="114">
        <v>5</v>
      </c>
      <c r="J103" s="114">
        <v>0.1</v>
      </c>
      <c r="K103" s="115">
        <v>0</v>
      </c>
    </row>
    <row r="104" spans="1:11" ht="75" customHeight="1" x14ac:dyDescent="0.2">
      <c r="A104" s="59">
        <v>91</v>
      </c>
      <c r="B104" s="8">
        <v>211099</v>
      </c>
      <c r="C104" s="87" t="s">
        <v>136</v>
      </c>
      <c r="D104" s="68" t="s">
        <v>56</v>
      </c>
      <c r="E104" s="74">
        <v>47331000</v>
      </c>
      <c r="F104" s="16">
        <v>47331000</v>
      </c>
      <c r="G104" s="75">
        <v>0</v>
      </c>
      <c r="H104" s="125">
        <v>17</v>
      </c>
      <c r="I104" s="114">
        <v>6</v>
      </c>
      <c r="J104" s="114">
        <v>9.02</v>
      </c>
      <c r="K104" s="115">
        <v>0</v>
      </c>
    </row>
    <row r="105" spans="1:11" ht="75" customHeight="1" x14ac:dyDescent="0.2">
      <c r="A105" s="59">
        <v>92</v>
      </c>
      <c r="B105" s="8">
        <v>224311</v>
      </c>
      <c r="C105" s="87" t="s">
        <v>202</v>
      </c>
      <c r="D105" s="68" t="s">
        <v>56</v>
      </c>
      <c r="E105" s="74">
        <v>5000000</v>
      </c>
      <c r="F105" s="16">
        <v>5000000</v>
      </c>
      <c r="G105" s="75">
        <v>0</v>
      </c>
      <c r="H105" s="125">
        <v>32</v>
      </c>
      <c r="I105" s="114">
        <v>6</v>
      </c>
      <c r="J105" s="114">
        <v>0.65</v>
      </c>
      <c r="K105" s="115">
        <v>0</v>
      </c>
    </row>
    <row r="106" spans="1:11" ht="75" customHeight="1" x14ac:dyDescent="0.2">
      <c r="A106" s="59">
        <v>93</v>
      </c>
      <c r="B106" s="8">
        <v>228250</v>
      </c>
      <c r="C106" s="87" t="s">
        <v>52</v>
      </c>
      <c r="D106" s="68" t="s">
        <v>66</v>
      </c>
      <c r="E106" s="74">
        <v>5200000</v>
      </c>
      <c r="F106" s="16">
        <v>5200000</v>
      </c>
      <c r="G106" s="75">
        <v>0</v>
      </c>
      <c r="H106" s="125">
        <v>13</v>
      </c>
      <c r="I106" s="114">
        <v>5</v>
      </c>
      <c r="J106" s="114">
        <v>0.4</v>
      </c>
      <c r="K106" s="115">
        <v>0</v>
      </c>
    </row>
    <row r="107" spans="1:11" ht="15" customHeight="1" x14ac:dyDescent="0.2">
      <c r="A107" s="57" t="s">
        <v>137</v>
      </c>
      <c r="B107" s="56"/>
      <c r="C107" s="56"/>
      <c r="D107" s="69"/>
      <c r="E107" s="57"/>
      <c r="F107" s="56"/>
      <c r="G107" s="58"/>
      <c r="H107" s="126"/>
      <c r="I107" s="120"/>
      <c r="J107" s="120"/>
      <c r="K107" s="121"/>
    </row>
    <row r="108" spans="1:11" ht="75" customHeight="1" x14ac:dyDescent="0.2">
      <c r="A108" s="59">
        <v>94</v>
      </c>
      <c r="B108" s="8">
        <v>191416</v>
      </c>
      <c r="C108" s="87" t="s">
        <v>138</v>
      </c>
      <c r="D108" s="68" t="s">
        <v>56</v>
      </c>
      <c r="E108" s="74">
        <v>15000000</v>
      </c>
      <c r="F108" s="16">
        <v>15000000</v>
      </c>
      <c r="G108" s="79">
        <v>0</v>
      </c>
      <c r="H108" s="125">
        <v>17.5</v>
      </c>
      <c r="I108" s="114">
        <v>0</v>
      </c>
      <c r="J108" s="114">
        <v>4.62</v>
      </c>
      <c r="K108" s="115">
        <v>0</v>
      </c>
    </row>
    <row r="109" spans="1:11" ht="15" customHeight="1" x14ac:dyDescent="0.2">
      <c r="A109" s="57" t="s">
        <v>139</v>
      </c>
      <c r="B109" s="56"/>
      <c r="C109" s="56"/>
      <c r="D109" s="69"/>
      <c r="E109" s="57"/>
      <c r="F109" s="56"/>
      <c r="G109" s="58"/>
      <c r="H109" s="126"/>
      <c r="I109" s="120"/>
      <c r="J109" s="120"/>
      <c r="K109" s="121"/>
    </row>
    <row r="110" spans="1:11" ht="75" customHeight="1" x14ac:dyDescent="0.2">
      <c r="A110" s="59">
        <v>95</v>
      </c>
      <c r="B110" s="8">
        <v>191415</v>
      </c>
      <c r="C110" s="87" t="s">
        <v>24</v>
      </c>
      <c r="D110" s="68" t="s">
        <v>57</v>
      </c>
      <c r="E110" s="74">
        <v>1381000</v>
      </c>
      <c r="F110" s="16">
        <v>1381000</v>
      </c>
      <c r="G110" s="79">
        <v>0</v>
      </c>
      <c r="H110" s="125">
        <v>204</v>
      </c>
      <c r="I110" s="114">
        <v>0</v>
      </c>
      <c r="J110" s="114">
        <v>7.67</v>
      </c>
      <c r="K110" s="115">
        <v>0</v>
      </c>
    </row>
    <row r="111" spans="1:11" ht="15" customHeight="1" x14ac:dyDescent="0.2">
      <c r="A111" s="57" t="s">
        <v>140</v>
      </c>
      <c r="B111" s="56"/>
      <c r="C111" s="56"/>
      <c r="D111" s="69"/>
      <c r="E111" s="57"/>
      <c r="F111" s="56"/>
      <c r="G111" s="58"/>
      <c r="H111" s="126"/>
      <c r="I111" s="120"/>
      <c r="J111" s="120"/>
      <c r="K111" s="121"/>
    </row>
    <row r="112" spans="1:11" ht="75" customHeight="1" x14ac:dyDescent="0.2">
      <c r="A112" s="59">
        <f>+A110+1</f>
        <v>96</v>
      </c>
      <c r="B112" s="8">
        <v>189882</v>
      </c>
      <c r="C112" s="87" t="s">
        <v>141</v>
      </c>
      <c r="D112" s="68" t="s">
        <v>57</v>
      </c>
      <c r="E112" s="74">
        <v>26219926</v>
      </c>
      <c r="F112" s="16">
        <v>26219926</v>
      </c>
      <c r="G112" s="79">
        <v>0</v>
      </c>
      <c r="H112" s="125">
        <v>600</v>
      </c>
      <c r="I112" s="114">
        <v>207.59</v>
      </c>
      <c r="J112" s="114">
        <v>208.59</v>
      </c>
      <c r="K112" s="115">
        <v>0</v>
      </c>
    </row>
    <row r="113" spans="1:11" ht="15" customHeight="1" x14ac:dyDescent="0.2">
      <c r="A113" s="57" t="s">
        <v>142</v>
      </c>
      <c r="B113" s="56"/>
      <c r="C113" s="56"/>
      <c r="D113" s="69"/>
      <c r="E113" s="57"/>
      <c r="F113" s="56"/>
      <c r="G113" s="58"/>
      <c r="H113" s="126"/>
      <c r="I113" s="120"/>
      <c r="J113" s="120"/>
      <c r="K113" s="121"/>
    </row>
    <row r="114" spans="1:11" ht="75" customHeight="1" x14ac:dyDescent="0.2">
      <c r="A114" s="59">
        <f>+A112+1</f>
        <v>97</v>
      </c>
      <c r="B114" s="8">
        <v>226251</v>
      </c>
      <c r="C114" s="87" t="s">
        <v>143</v>
      </c>
      <c r="D114" s="68" t="s">
        <v>56</v>
      </c>
      <c r="E114" s="74">
        <v>6000000</v>
      </c>
      <c r="F114" s="16">
        <v>6000000</v>
      </c>
      <c r="G114" s="75">
        <v>0</v>
      </c>
      <c r="H114" s="125">
        <v>1.5</v>
      </c>
      <c r="I114" s="114">
        <v>1.4</v>
      </c>
      <c r="J114" s="114">
        <v>0.92</v>
      </c>
      <c r="K114" s="115">
        <v>0</v>
      </c>
    </row>
    <row r="115" spans="1:11" ht="75" customHeight="1" x14ac:dyDescent="0.2">
      <c r="A115" s="59">
        <f t="shared" ref="A115:A120" si="1">+A114+1</f>
        <v>98</v>
      </c>
      <c r="B115" s="8">
        <v>226253</v>
      </c>
      <c r="C115" s="87" t="s">
        <v>54</v>
      </c>
      <c r="D115" s="68" t="s">
        <v>56</v>
      </c>
      <c r="E115" s="74">
        <v>10000000</v>
      </c>
      <c r="F115" s="16">
        <v>10000000</v>
      </c>
      <c r="G115" s="75">
        <v>0</v>
      </c>
      <c r="H115" s="125">
        <v>3.9</v>
      </c>
      <c r="I115" s="114">
        <v>0</v>
      </c>
      <c r="J115" s="114">
        <v>1.53</v>
      </c>
      <c r="K115" s="115">
        <v>0</v>
      </c>
    </row>
    <row r="116" spans="1:11" ht="75" customHeight="1" x14ac:dyDescent="0.2">
      <c r="A116" s="59">
        <f t="shared" si="1"/>
        <v>99</v>
      </c>
      <c r="B116" s="8">
        <v>226258</v>
      </c>
      <c r="C116" s="87" t="s">
        <v>144</v>
      </c>
      <c r="D116" s="68" t="s">
        <v>57</v>
      </c>
      <c r="E116" s="74">
        <v>20000000</v>
      </c>
      <c r="F116" s="16">
        <v>20000000</v>
      </c>
      <c r="G116" s="75">
        <v>0</v>
      </c>
      <c r="H116" s="125">
        <v>100</v>
      </c>
      <c r="I116" s="114">
        <v>0</v>
      </c>
      <c r="J116" s="114">
        <v>71.28</v>
      </c>
      <c r="K116" s="115">
        <v>0</v>
      </c>
    </row>
    <row r="117" spans="1:11" ht="75" customHeight="1" x14ac:dyDescent="0.2">
      <c r="A117" s="59">
        <f t="shared" si="1"/>
        <v>100</v>
      </c>
      <c r="B117" s="8">
        <v>226259</v>
      </c>
      <c r="C117" s="87" t="s">
        <v>145</v>
      </c>
      <c r="D117" s="68" t="s">
        <v>57</v>
      </c>
      <c r="E117" s="74">
        <v>20000000</v>
      </c>
      <c r="F117" s="16">
        <v>20000000</v>
      </c>
      <c r="G117" s="75">
        <v>0</v>
      </c>
      <c r="H117" s="125">
        <v>60</v>
      </c>
      <c r="I117" s="114">
        <v>0</v>
      </c>
      <c r="J117" s="114">
        <v>76.69</v>
      </c>
      <c r="K117" s="115">
        <v>0</v>
      </c>
    </row>
    <row r="118" spans="1:11" ht="75" customHeight="1" x14ac:dyDescent="0.2">
      <c r="A118" s="59">
        <f t="shared" si="1"/>
        <v>101</v>
      </c>
      <c r="B118" s="8">
        <v>226260</v>
      </c>
      <c r="C118" s="87" t="s">
        <v>146</v>
      </c>
      <c r="D118" s="68" t="s">
        <v>56</v>
      </c>
      <c r="E118" s="74">
        <v>20000000</v>
      </c>
      <c r="F118" s="16">
        <v>20000000</v>
      </c>
      <c r="G118" s="75">
        <v>0</v>
      </c>
      <c r="H118" s="125">
        <v>3</v>
      </c>
      <c r="I118" s="114">
        <v>0</v>
      </c>
      <c r="J118" s="114">
        <v>3</v>
      </c>
      <c r="K118" s="115">
        <v>0</v>
      </c>
    </row>
    <row r="119" spans="1:11" ht="75" customHeight="1" x14ac:dyDescent="0.2">
      <c r="A119" s="59">
        <f t="shared" si="1"/>
        <v>102</v>
      </c>
      <c r="B119" s="8">
        <v>226261</v>
      </c>
      <c r="C119" s="87" t="s">
        <v>147</v>
      </c>
      <c r="D119" s="68" t="s">
        <v>56</v>
      </c>
      <c r="E119" s="74">
        <v>10000000</v>
      </c>
      <c r="F119" s="16">
        <v>10000000</v>
      </c>
      <c r="G119" s="75">
        <v>0</v>
      </c>
      <c r="H119" s="125">
        <v>3</v>
      </c>
      <c r="I119" s="114">
        <v>0</v>
      </c>
      <c r="J119" s="114">
        <v>1.5</v>
      </c>
      <c r="K119" s="115">
        <v>0</v>
      </c>
    </row>
    <row r="120" spans="1:11" ht="75" customHeight="1" thickBot="1" x14ac:dyDescent="0.25">
      <c r="A120" s="60">
        <f t="shared" si="1"/>
        <v>103</v>
      </c>
      <c r="B120" s="61">
        <v>226757</v>
      </c>
      <c r="C120" s="89" t="s">
        <v>148</v>
      </c>
      <c r="D120" s="71" t="s">
        <v>56</v>
      </c>
      <c r="E120" s="80">
        <v>10000000</v>
      </c>
      <c r="F120" s="62">
        <v>10000000</v>
      </c>
      <c r="G120" s="81">
        <v>0</v>
      </c>
      <c r="H120" s="127">
        <v>40</v>
      </c>
      <c r="I120" s="122">
        <v>0</v>
      </c>
      <c r="J120" s="122">
        <v>20.81</v>
      </c>
      <c r="K120" s="123">
        <v>0</v>
      </c>
    </row>
    <row r="121" spans="1:11" ht="23.25" customHeight="1" thickBot="1" x14ac:dyDescent="0.25">
      <c r="A121" s="219" t="s">
        <v>44</v>
      </c>
      <c r="B121" s="220"/>
      <c r="C121" s="220"/>
      <c r="D121" s="92"/>
      <c r="E121" s="93">
        <f>SUM(E8:E120)</f>
        <v>2974244210</v>
      </c>
      <c r="F121" s="94">
        <f>SUM(F8:F120)</f>
        <v>2974244210</v>
      </c>
      <c r="G121" s="95">
        <f>SUM(G8:G120)</f>
        <v>0</v>
      </c>
      <c r="H121" s="128"/>
      <c r="I121" s="129"/>
      <c r="J121" s="129"/>
      <c r="K121" s="130"/>
    </row>
    <row r="123" spans="1:11" ht="59.25" hidden="1" customHeight="1" x14ac:dyDescent="0.2">
      <c r="B123" s="228"/>
      <c r="C123" s="229"/>
      <c r="D123" s="54"/>
      <c r="F123" s="19">
        <f>+F121-F122</f>
        <v>2974244210</v>
      </c>
      <c r="G123" s="19">
        <f>+G121-G122</f>
        <v>0</v>
      </c>
    </row>
    <row r="124" spans="1:11" hidden="1" x14ac:dyDescent="0.2">
      <c r="A124" s="25"/>
      <c r="B124" s="227" t="s">
        <v>212</v>
      </c>
      <c r="C124" s="227"/>
    </row>
    <row r="125" spans="1:11" hidden="1" x14ac:dyDescent="0.2">
      <c r="B125" s="24"/>
      <c r="C125" s="91"/>
    </row>
    <row r="126" spans="1:11" hidden="1" x14ac:dyDescent="0.2">
      <c r="B126" s="24"/>
      <c r="C126" s="91"/>
    </row>
    <row r="127" spans="1:11" hidden="1" x14ac:dyDescent="0.2">
      <c r="B127" s="24"/>
      <c r="C127" s="91"/>
    </row>
    <row r="128" spans="1:11" hidden="1" x14ac:dyDescent="0.2">
      <c r="A128" s="21"/>
      <c r="B128" s="226" t="s">
        <v>210</v>
      </c>
      <c r="C128" s="226"/>
    </row>
    <row r="129" spans="1:3" hidden="1" x14ac:dyDescent="0.2">
      <c r="A129" s="23"/>
      <c r="B129" s="218" t="s">
        <v>211</v>
      </c>
      <c r="C129" s="218"/>
    </row>
    <row r="130" spans="1:3" hidden="1" x14ac:dyDescent="0.2">
      <c r="A130" s="26"/>
      <c r="B130" s="218" t="s">
        <v>213</v>
      </c>
      <c r="C130" s="218"/>
    </row>
    <row r="131" spans="1:3" hidden="1" x14ac:dyDescent="0.2">
      <c r="A131" s="32"/>
      <c r="B131" s="218" t="s">
        <v>226</v>
      </c>
      <c r="C131" s="218"/>
    </row>
    <row r="132" spans="1:3" hidden="1" x14ac:dyDescent="0.2">
      <c r="A132" s="33"/>
      <c r="B132" s="218" t="s">
        <v>228</v>
      </c>
      <c r="C132" s="218"/>
    </row>
    <row r="133" spans="1:3" hidden="1" x14ac:dyDescent="0.2"/>
    <row r="134" spans="1:3" x14ac:dyDescent="0.2">
      <c r="A134" s="280" t="s">
        <v>249</v>
      </c>
    </row>
    <row r="135" spans="1:3" x14ac:dyDescent="0.2">
      <c r="A135" s="280" t="s">
        <v>250</v>
      </c>
    </row>
    <row r="136" spans="1:3" x14ac:dyDescent="0.2">
      <c r="A136" s="90"/>
    </row>
    <row r="1048344" spans="1:1" x14ac:dyDescent="0.2">
      <c r="A1048344" s="5" t="s">
        <v>229</v>
      </c>
    </row>
  </sheetData>
  <mergeCells count="17">
    <mergeCell ref="D5:D6"/>
    <mergeCell ref="B132:C132"/>
    <mergeCell ref="B131:C131"/>
    <mergeCell ref="A121:C121"/>
    <mergeCell ref="A1:K1"/>
    <mergeCell ref="A2:K2"/>
    <mergeCell ref="A3:K3"/>
    <mergeCell ref="H5:K5"/>
    <mergeCell ref="B130:C130"/>
    <mergeCell ref="B128:C128"/>
    <mergeCell ref="B129:C129"/>
    <mergeCell ref="B124:C124"/>
    <mergeCell ref="B123:C123"/>
    <mergeCell ref="A5:A6"/>
    <mergeCell ref="B5:B6"/>
    <mergeCell ref="C5:C6"/>
    <mergeCell ref="E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K59"/>
  <sheetViews>
    <sheetView view="pageBreakPreview" zoomScale="60" zoomScaleNormal="80" workbookViewId="0">
      <pane ySplit="5" topLeftCell="A47" activePane="bottomLeft" state="frozen"/>
      <selection activeCell="A3" sqref="A3:XFD3"/>
      <selection pane="bottomLeft" activeCell="A58" sqref="A58:A59"/>
    </sheetView>
  </sheetViews>
  <sheetFormatPr baseColWidth="10" defaultColWidth="11.42578125" defaultRowHeight="14.25" x14ac:dyDescent="0.2"/>
  <cols>
    <col min="1" max="1" width="10" style="5" customWidth="1"/>
    <col min="2" max="2" width="12" style="52" bestFit="1" customWidth="1"/>
    <col min="3" max="3" width="51.42578125" style="97" customWidth="1"/>
    <col min="4" max="4" width="23.85546875" style="3" customWidth="1"/>
    <col min="5" max="5" width="23.42578125" style="20" bestFit="1" customWidth="1"/>
    <col min="6" max="6" width="23.42578125" style="19" bestFit="1" customWidth="1"/>
    <col min="7" max="7" width="18.42578125" style="11" bestFit="1" customWidth="1"/>
    <col min="8" max="8" width="19.42578125" style="11" customWidth="1"/>
    <col min="9" max="10" width="18.85546875" style="11" customWidth="1"/>
    <col min="11" max="11" width="18.42578125" style="11" bestFit="1" customWidth="1"/>
    <col min="12" max="16384" width="11.42578125" style="1"/>
  </cols>
  <sheetData>
    <row r="1" spans="1:11" ht="20.25" customHeight="1" x14ac:dyDescent="0.2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ht="20.25" customHeight="1" x14ac:dyDescent="0.2">
      <c r="A2" s="222" t="s">
        <v>150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1" ht="20.25" customHeight="1" thickBot="1" x14ac:dyDescent="0.25">
      <c r="A3" s="176" t="s">
        <v>230</v>
      </c>
      <c r="B3" s="176"/>
      <c r="C3" s="176"/>
      <c r="D3" s="176"/>
      <c r="E3" s="176"/>
      <c r="F3" s="176"/>
      <c r="G3" s="176"/>
      <c r="H3" s="176"/>
      <c r="I3" s="176"/>
      <c r="J3" s="175" t="s">
        <v>248</v>
      </c>
      <c r="K3" s="176"/>
    </row>
    <row r="4" spans="1:11" ht="15.75" thickBot="1" x14ac:dyDescent="0.25">
      <c r="A4" s="230" t="s">
        <v>2</v>
      </c>
      <c r="B4" s="232" t="s">
        <v>3</v>
      </c>
      <c r="C4" s="244" t="s">
        <v>4</v>
      </c>
      <c r="D4" s="239" t="s">
        <v>55</v>
      </c>
      <c r="E4" s="236" t="s">
        <v>49</v>
      </c>
      <c r="F4" s="237"/>
      <c r="G4" s="238"/>
      <c r="H4" s="241" t="s">
        <v>51</v>
      </c>
      <c r="I4" s="242"/>
      <c r="J4" s="242"/>
      <c r="K4" s="243"/>
    </row>
    <row r="5" spans="1:11" ht="31.5" customHeight="1" thickBot="1" x14ac:dyDescent="0.25">
      <c r="A5" s="231"/>
      <c r="B5" s="233"/>
      <c r="C5" s="245"/>
      <c r="D5" s="240"/>
      <c r="E5" s="202" t="s">
        <v>48</v>
      </c>
      <c r="F5" s="203" t="s">
        <v>47</v>
      </c>
      <c r="G5" s="204" t="s">
        <v>53</v>
      </c>
      <c r="H5" s="205" t="s">
        <v>50</v>
      </c>
      <c r="I5" s="206" t="s">
        <v>48</v>
      </c>
      <c r="J5" s="206" t="s">
        <v>47</v>
      </c>
      <c r="K5" s="207" t="s">
        <v>53</v>
      </c>
    </row>
    <row r="6" spans="1:11" ht="15" customHeight="1" x14ac:dyDescent="0.2">
      <c r="A6" s="107" t="s">
        <v>151</v>
      </c>
      <c r="B6" s="108"/>
      <c r="C6" s="108"/>
      <c r="D6" s="131"/>
      <c r="E6" s="107"/>
      <c r="F6" s="108"/>
      <c r="G6" s="109"/>
      <c r="H6" s="107"/>
      <c r="I6" s="108"/>
      <c r="J6" s="108"/>
      <c r="K6" s="109"/>
    </row>
    <row r="7" spans="1:11" s="2" customFormat="1" ht="75" customHeight="1" x14ac:dyDescent="0.2">
      <c r="A7" s="59">
        <v>1</v>
      </c>
      <c r="B7" s="8">
        <v>131632</v>
      </c>
      <c r="C7" s="96" t="s">
        <v>33</v>
      </c>
      <c r="D7" s="68" t="s">
        <v>163</v>
      </c>
      <c r="E7" s="74">
        <v>251085</v>
      </c>
      <c r="F7" s="16">
        <v>251085</v>
      </c>
      <c r="G7" s="143">
        <v>0</v>
      </c>
      <c r="H7" s="133">
        <v>464</v>
      </c>
      <c r="I7" s="114">
        <v>0</v>
      </c>
      <c r="J7" s="114">
        <v>72</v>
      </c>
      <c r="K7" s="115">
        <v>0</v>
      </c>
    </row>
    <row r="8" spans="1:11" s="2" customFormat="1" ht="17.25" customHeight="1" x14ac:dyDescent="0.2">
      <c r="A8" s="101" t="s">
        <v>152</v>
      </c>
      <c r="B8" s="98"/>
      <c r="C8" s="98"/>
      <c r="D8" s="132"/>
      <c r="E8" s="101"/>
      <c r="F8" s="98"/>
      <c r="G8" s="102"/>
      <c r="H8" s="134"/>
      <c r="I8" s="116"/>
      <c r="J8" s="116"/>
      <c r="K8" s="117"/>
    </row>
    <row r="9" spans="1:11" s="2" customFormat="1" ht="75" customHeight="1" x14ac:dyDescent="0.2">
      <c r="A9" s="59">
        <v>2</v>
      </c>
      <c r="B9" s="9">
        <v>131309</v>
      </c>
      <c r="C9" s="96" t="s">
        <v>153</v>
      </c>
      <c r="D9" s="68" t="s">
        <v>163</v>
      </c>
      <c r="E9" s="74">
        <v>1013859</v>
      </c>
      <c r="F9" s="16">
        <v>1013859</v>
      </c>
      <c r="G9" s="143">
        <v>0</v>
      </c>
      <c r="H9" s="133">
        <v>1356</v>
      </c>
      <c r="I9" s="114">
        <v>0</v>
      </c>
      <c r="J9" s="114">
        <v>290</v>
      </c>
      <c r="K9" s="115">
        <v>0</v>
      </c>
    </row>
    <row r="10" spans="1:11" s="2" customFormat="1" ht="75" customHeight="1" x14ac:dyDescent="0.2">
      <c r="A10" s="59">
        <f t="shared" ref="A10:A22" si="0">+A9+1</f>
        <v>3</v>
      </c>
      <c r="B10" s="8">
        <v>131645</v>
      </c>
      <c r="C10" s="96" t="s">
        <v>174</v>
      </c>
      <c r="D10" s="68" t="s">
        <v>163</v>
      </c>
      <c r="E10" s="144">
        <v>3852934</v>
      </c>
      <c r="F10" s="12">
        <v>3852934</v>
      </c>
      <c r="G10" s="143">
        <v>0</v>
      </c>
      <c r="H10" s="133">
        <v>1745</v>
      </c>
      <c r="I10" s="114">
        <v>2610</v>
      </c>
      <c r="J10" s="114">
        <v>1101</v>
      </c>
      <c r="K10" s="115">
        <v>0</v>
      </c>
    </row>
    <row r="11" spans="1:11" s="2" customFormat="1" ht="75" customHeight="1" x14ac:dyDescent="0.2">
      <c r="A11" s="59">
        <f t="shared" si="0"/>
        <v>4</v>
      </c>
      <c r="B11" s="8">
        <v>132578</v>
      </c>
      <c r="C11" s="96" t="s">
        <v>154</v>
      </c>
      <c r="D11" s="68" t="s">
        <v>163</v>
      </c>
      <c r="E11" s="74">
        <v>817170</v>
      </c>
      <c r="F11" s="16">
        <v>817170</v>
      </c>
      <c r="G11" s="143">
        <v>0</v>
      </c>
      <c r="H11" s="133">
        <v>354</v>
      </c>
      <c r="I11" s="114">
        <v>0</v>
      </c>
      <c r="J11" s="114">
        <v>233</v>
      </c>
      <c r="K11" s="115">
        <v>0</v>
      </c>
    </row>
    <row r="12" spans="1:11" s="2" customFormat="1" ht="75" customHeight="1" x14ac:dyDescent="0.2">
      <c r="A12" s="59">
        <f t="shared" si="0"/>
        <v>5</v>
      </c>
      <c r="B12" s="9">
        <v>132781</v>
      </c>
      <c r="C12" s="96" t="s">
        <v>155</v>
      </c>
      <c r="D12" s="68" t="s">
        <v>163</v>
      </c>
      <c r="E12" s="74">
        <v>619245</v>
      </c>
      <c r="F12" s="16">
        <v>619245</v>
      </c>
      <c r="G12" s="143">
        <v>0</v>
      </c>
      <c r="H12" s="133">
        <v>2154</v>
      </c>
      <c r="I12" s="114">
        <v>711</v>
      </c>
      <c r="J12" s="114">
        <v>177</v>
      </c>
      <c r="K12" s="115">
        <v>0</v>
      </c>
    </row>
    <row r="13" spans="1:11" s="2" customFormat="1" ht="75" customHeight="1" x14ac:dyDescent="0.2">
      <c r="A13" s="59">
        <f t="shared" si="0"/>
        <v>6</v>
      </c>
      <c r="B13" s="9">
        <v>133949</v>
      </c>
      <c r="C13" s="96" t="s">
        <v>156</v>
      </c>
      <c r="D13" s="68" t="s">
        <v>163</v>
      </c>
      <c r="E13" s="74">
        <v>1290366</v>
      </c>
      <c r="F13" s="16">
        <v>1290366</v>
      </c>
      <c r="G13" s="143">
        <v>0</v>
      </c>
      <c r="H13" s="133">
        <v>1536</v>
      </c>
      <c r="I13" s="114">
        <v>0</v>
      </c>
      <c r="J13" s="114">
        <v>369</v>
      </c>
      <c r="K13" s="115">
        <v>0</v>
      </c>
    </row>
    <row r="14" spans="1:11" s="2" customFormat="1" ht="75" customHeight="1" x14ac:dyDescent="0.2">
      <c r="A14" s="59">
        <f t="shared" si="0"/>
        <v>7</v>
      </c>
      <c r="B14" s="9">
        <v>138245</v>
      </c>
      <c r="C14" s="96" t="s">
        <v>157</v>
      </c>
      <c r="D14" s="68" t="s">
        <v>163</v>
      </c>
      <c r="E14" s="74">
        <v>829521</v>
      </c>
      <c r="F14" s="16">
        <v>829521</v>
      </c>
      <c r="G14" s="143">
        <v>0</v>
      </c>
      <c r="H14" s="133">
        <v>373.37</v>
      </c>
      <c r="I14" s="114">
        <v>0</v>
      </c>
      <c r="J14" s="114">
        <v>237</v>
      </c>
      <c r="K14" s="115">
        <v>0</v>
      </c>
    </row>
    <row r="15" spans="1:11" s="2" customFormat="1" ht="75" customHeight="1" x14ac:dyDescent="0.2">
      <c r="A15" s="59">
        <f t="shared" si="0"/>
        <v>8</v>
      </c>
      <c r="B15" s="9">
        <v>155983</v>
      </c>
      <c r="C15" s="96" t="s">
        <v>158</v>
      </c>
      <c r="D15" s="68" t="s">
        <v>163</v>
      </c>
      <c r="E15" s="74">
        <v>810167</v>
      </c>
      <c r="F15" s="16">
        <v>810167</v>
      </c>
      <c r="G15" s="143">
        <v>0</v>
      </c>
      <c r="H15" s="133">
        <v>1673</v>
      </c>
      <c r="I15" s="114">
        <v>0</v>
      </c>
      <c r="J15" s="114">
        <v>154</v>
      </c>
      <c r="K15" s="115">
        <v>0</v>
      </c>
    </row>
    <row r="16" spans="1:11" s="2" customFormat="1" ht="75" customHeight="1" x14ac:dyDescent="0.2">
      <c r="A16" s="59">
        <f t="shared" si="0"/>
        <v>9</v>
      </c>
      <c r="B16" s="13">
        <v>170181</v>
      </c>
      <c r="C16" s="96" t="s">
        <v>159</v>
      </c>
      <c r="D16" s="68" t="s">
        <v>163</v>
      </c>
      <c r="E16" s="74">
        <v>512050</v>
      </c>
      <c r="F16" s="16">
        <v>512050</v>
      </c>
      <c r="G16" s="143">
        <v>0</v>
      </c>
      <c r="H16" s="133">
        <v>849</v>
      </c>
      <c r="I16" s="114">
        <v>552</v>
      </c>
      <c r="J16" s="114">
        <v>178</v>
      </c>
      <c r="K16" s="115">
        <v>0</v>
      </c>
    </row>
    <row r="17" spans="1:11" s="2" customFormat="1" ht="75" customHeight="1" x14ac:dyDescent="0.2">
      <c r="A17" s="59">
        <f t="shared" si="0"/>
        <v>10</v>
      </c>
      <c r="B17" s="9">
        <v>224215</v>
      </c>
      <c r="C17" s="96" t="s">
        <v>160</v>
      </c>
      <c r="D17" s="68" t="s">
        <v>163</v>
      </c>
      <c r="E17" s="74">
        <v>687322</v>
      </c>
      <c r="F17" s="16">
        <v>687322</v>
      </c>
      <c r="G17" s="143">
        <v>0</v>
      </c>
      <c r="H17" s="133">
        <v>1808</v>
      </c>
      <c r="I17" s="114">
        <v>0</v>
      </c>
      <c r="J17" s="114">
        <v>231</v>
      </c>
      <c r="K17" s="115">
        <v>0</v>
      </c>
    </row>
    <row r="18" spans="1:11" s="2" customFormat="1" ht="75" customHeight="1" x14ac:dyDescent="0.2">
      <c r="A18" s="59">
        <f t="shared" si="0"/>
        <v>11</v>
      </c>
      <c r="B18" s="8">
        <v>224335</v>
      </c>
      <c r="C18" s="96" t="s">
        <v>161</v>
      </c>
      <c r="D18" s="68" t="s">
        <v>163</v>
      </c>
      <c r="E18" s="77">
        <v>538771</v>
      </c>
      <c r="F18" s="17">
        <v>538771</v>
      </c>
      <c r="G18" s="143">
        <v>0</v>
      </c>
      <c r="H18" s="133">
        <v>939</v>
      </c>
      <c r="I18" s="114">
        <v>0</v>
      </c>
      <c r="J18" s="114">
        <v>146</v>
      </c>
      <c r="K18" s="115">
        <v>0</v>
      </c>
    </row>
    <row r="19" spans="1:11" s="2" customFormat="1" ht="75" customHeight="1" x14ac:dyDescent="0.2">
      <c r="A19" s="59">
        <f t="shared" si="0"/>
        <v>12</v>
      </c>
      <c r="B19" s="8">
        <v>224376</v>
      </c>
      <c r="C19" s="96" t="s">
        <v>162</v>
      </c>
      <c r="D19" s="68" t="s">
        <v>163</v>
      </c>
      <c r="E19" s="74">
        <v>624278</v>
      </c>
      <c r="F19" s="16">
        <v>624278</v>
      </c>
      <c r="G19" s="143">
        <v>0</v>
      </c>
      <c r="H19" s="133">
        <v>1314</v>
      </c>
      <c r="I19" s="114">
        <v>0</v>
      </c>
      <c r="J19" s="114">
        <v>196</v>
      </c>
      <c r="K19" s="115">
        <v>0</v>
      </c>
    </row>
    <row r="20" spans="1:11" s="2" customFormat="1" ht="75" customHeight="1" x14ac:dyDescent="0.2">
      <c r="A20" s="59">
        <f t="shared" si="0"/>
        <v>13</v>
      </c>
      <c r="B20" s="8">
        <v>241817</v>
      </c>
      <c r="C20" s="96" t="s">
        <v>227</v>
      </c>
      <c r="D20" s="68" t="s">
        <v>163</v>
      </c>
      <c r="E20" s="144">
        <v>4200903</v>
      </c>
      <c r="F20" s="12">
        <v>4200903</v>
      </c>
      <c r="G20" s="143">
        <v>0</v>
      </c>
      <c r="H20" s="133">
        <v>1476</v>
      </c>
      <c r="I20" s="114">
        <v>1133</v>
      </c>
      <c r="J20" s="114">
        <v>1200</v>
      </c>
      <c r="K20" s="115">
        <v>0</v>
      </c>
    </row>
    <row r="21" spans="1:11" s="2" customFormat="1" ht="75" customHeight="1" x14ac:dyDescent="0.2">
      <c r="A21" s="59">
        <f t="shared" si="0"/>
        <v>14</v>
      </c>
      <c r="B21" s="8">
        <v>241971</v>
      </c>
      <c r="C21" s="96" t="s">
        <v>173</v>
      </c>
      <c r="D21" s="68" t="s">
        <v>163</v>
      </c>
      <c r="E21" s="144">
        <v>3702093</v>
      </c>
      <c r="F21" s="12">
        <v>3702093</v>
      </c>
      <c r="G21" s="143">
        <v>0</v>
      </c>
      <c r="H21" s="133">
        <v>1431</v>
      </c>
      <c r="I21" s="114">
        <v>1088</v>
      </c>
      <c r="J21" s="114">
        <v>1058</v>
      </c>
      <c r="K21" s="115">
        <v>0</v>
      </c>
    </row>
    <row r="22" spans="1:11" s="2" customFormat="1" ht="75" customHeight="1" x14ac:dyDescent="0.2">
      <c r="A22" s="59">
        <f t="shared" si="0"/>
        <v>15</v>
      </c>
      <c r="B22" s="8">
        <v>243912</v>
      </c>
      <c r="C22" s="96" t="s">
        <v>176</v>
      </c>
      <c r="D22" s="68" t="s">
        <v>163</v>
      </c>
      <c r="E22" s="144">
        <v>4000000</v>
      </c>
      <c r="F22" s="12">
        <v>4000000</v>
      </c>
      <c r="G22" s="143">
        <v>0</v>
      </c>
      <c r="H22" s="133">
        <v>659</v>
      </c>
      <c r="I22" s="114">
        <v>883</v>
      </c>
      <c r="J22" s="114">
        <v>1143</v>
      </c>
      <c r="K22" s="115">
        <v>0</v>
      </c>
    </row>
    <row r="23" spans="1:11" s="2" customFormat="1" ht="15" customHeight="1" x14ac:dyDescent="0.2">
      <c r="A23" s="103" t="s">
        <v>164</v>
      </c>
      <c r="B23" s="100"/>
      <c r="C23" s="100"/>
      <c r="D23" s="99"/>
      <c r="E23" s="103"/>
      <c r="F23" s="100"/>
      <c r="G23" s="104"/>
      <c r="H23" s="135"/>
      <c r="I23" s="118"/>
      <c r="J23" s="118"/>
      <c r="K23" s="119"/>
    </row>
    <row r="24" spans="1:11" s="2" customFormat="1" ht="75" customHeight="1" x14ac:dyDescent="0.2">
      <c r="A24" s="59">
        <v>16</v>
      </c>
      <c r="B24" s="8">
        <v>170167</v>
      </c>
      <c r="C24" s="96" t="s">
        <v>34</v>
      </c>
      <c r="D24" s="68" t="s">
        <v>163</v>
      </c>
      <c r="E24" s="74">
        <v>1065064</v>
      </c>
      <c r="F24" s="16">
        <v>1065064</v>
      </c>
      <c r="G24" s="143">
        <v>0</v>
      </c>
      <c r="H24" s="133">
        <v>571</v>
      </c>
      <c r="I24" s="114">
        <v>304</v>
      </c>
      <c r="J24" s="114">
        <v>304.10000000000002</v>
      </c>
      <c r="K24" s="115">
        <v>0</v>
      </c>
    </row>
    <row r="25" spans="1:11" ht="75" customHeight="1" x14ac:dyDescent="0.2">
      <c r="A25" s="105">
        <f>+A24+1</f>
        <v>17</v>
      </c>
      <c r="B25" s="8">
        <v>224915</v>
      </c>
      <c r="C25" s="96" t="s">
        <v>175</v>
      </c>
      <c r="D25" s="68" t="s">
        <v>163</v>
      </c>
      <c r="E25" s="144">
        <v>2450000</v>
      </c>
      <c r="F25" s="12">
        <v>2450000</v>
      </c>
      <c r="G25" s="143">
        <v>0</v>
      </c>
      <c r="H25" s="133">
        <v>708</v>
      </c>
      <c r="I25" s="114">
        <v>546</v>
      </c>
      <c r="J25" s="114">
        <v>700</v>
      </c>
      <c r="K25" s="115">
        <v>0</v>
      </c>
    </row>
    <row r="26" spans="1:11" ht="15" customHeight="1" x14ac:dyDescent="0.2">
      <c r="A26" s="103" t="s">
        <v>165</v>
      </c>
      <c r="B26" s="100"/>
      <c r="C26" s="100"/>
      <c r="D26" s="99"/>
      <c r="E26" s="103"/>
      <c r="F26" s="100"/>
      <c r="G26" s="104"/>
      <c r="H26" s="135"/>
      <c r="I26" s="118"/>
      <c r="J26" s="118"/>
      <c r="K26" s="119"/>
    </row>
    <row r="27" spans="1:11" ht="75" customHeight="1" x14ac:dyDescent="0.2">
      <c r="A27" s="105">
        <f>+A25+1</f>
        <v>18</v>
      </c>
      <c r="B27" s="8">
        <v>133899</v>
      </c>
      <c r="C27" s="96" t="s">
        <v>172</v>
      </c>
      <c r="D27" s="68" t="s">
        <v>163</v>
      </c>
      <c r="E27" s="144">
        <v>3794070</v>
      </c>
      <c r="F27" s="12">
        <v>3794070</v>
      </c>
      <c r="G27" s="143">
        <v>0</v>
      </c>
      <c r="H27" s="133">
        <v>2701</v>
      </c>
      <c r="I27" s="114">
        <v>2011</v>
      </c>
      <c r="J27" s="114">
        <v>1084</v>
      </c>
      <c r="K27" s="115">
        <v>0</v>
      </c>
    </row>
    <row r="28" spans="1:11" ht="75" customHeight="1" x14ac:dyDescent="0.2">
      <c r="A28" s="59">
        <f>+A27+1</f>
        <v>19</v>
      </c>
      <c r="B28" s="8">
        <v>170188</v>
      </c>
      <c r="C28" s="96" t="s">
        <v>166</v>
      </c>
      <c r="D28" s="68" t="s">
        <v>163</v>
      </c>
      <c r="E28" s="74">
        <v>716870</v>
      </c>
      <c r="F28" s="16">
        <v>716870</v>
      </c>
      <c r="G28" s="143">
        <v>0</v>
      </c>
      <c r="H28" s="133">
        <v>1215</v>
      </c>
      <c r="I28" s="114">
        <v>689</v>
      </c>
      <c r="J28" s="114">
        <v>205</v>
      </c>
      <c r="K28" s="115">
        <v>0</v>
      </c>
    </row>
    <row r="29" spans="1:11" ht="18.75" customHeight="1" x14ac:dyDescent="0.2">
      <c r="A29" s="103" t="s">
        <v>167</v>
      </c>
      <c r="B29" s="100"/>
      <c r="C29" s="100"/>
      <c r="D29" s="99"/>
      <c r="E29" s="103"/>
      <c r="F29" s="100"/>
      <c r="G29" s="104"/>
      <c r="H29" s="135"/>
      <c r="I29" s="118"/>
      <c r="J29" s="118"/>
      <c r="K29" s="119"/>
    </row>
    <row r="30" spans="1:11" ht="75" customHeight="1" x14ac:dyDescent="0.2">
      <c r="A30" s="59">
        <v>20</v>
      </c>
      <c r="B30" s="8">
        <v>209400</v>
      </c>
      <c r="C30" s="96" t="s">
        <v>27</v>
      </c>
      <c r="D30" s="68" t="s">
        <v>163</v>
      </c>
      <c r="E30" s="74">
        <v>632904</v>
      </c>
      <c r="F30" s="16">
        <v>632904</v>
      </c>
      <c r="G30" s="143">
        <v>0</v>
      </c>
      <c r="H30" s="133">
        <v>1177</v>
      </c>
      <c r="I30" s="114">
        <v>0</v>
      </c>
      <c r="J30" s="114">
        <v>181</v>
      </c>
      <c r="K30" s="115">
        <v>0</v>
      </c>
    </row>
    <row r="31" spans="1:11" ht="75" customHeight="1" x14ac:dyDescent="0.2">
      <c r="A31" s="59">
        <f t="shared" ref="A31:A47" si="1">+A30+1</f>
        <v>21</v>
      </c>
      <c r="B31" s="8">
        <v>223854</v>
      </c>
      <c r="C31" s="96" t="s">
        <v>26</v>
      </c>
      <c r="D31" s="68" t="s">
        <v>163</v>
      </c>
      <c r="E31" s="74">
        <v>343708</v>
      </c>
      <c r="F31" s="16">
        <v>343708</v>
      </c>
      <c r="G31" s="143">
        <v>0</v>
      </c>
      <c r="H31" s="133">
        <v>959</v>
      </c>
      <c r="I31" s="114">
        <v>345</v>
      </c>
      <c r="J31" s="114">
        <v>98</v>
      </c>
      <c r="K31" s="115">
        <v>0</v>
      </c>
    </row>
    <row r="32" spans="1:11" s="7" customFormat="1" ht="75" customHeight="1" x14ac:dyDescent="0.2">
      <c r="A32" s="59">
        <f t="shared" si="1"/>
        <v>22</v>
      </c>
      <c r="B32" s="8">
        <v>223891</v>
      </c>
      <c r="C32" s="96" t="s">
        <v>29</v>
      </c>
      <c r="D32" s="68" t="s">
        <v>163</v>
      </c>
      <c r="E32" s="74">
        <v>257324</v>
      </c>
      <c r="F32" s="16">
        <v>257324</v>
      </c>
      <c r="G32" s="143">
        <v>0</v>
      </c>
      <c r="H32" s="133">
        <v>718</v>
      </c>
      <c r="I32" s="114">
        <v>0</v>
      </c>
      <c r="J32" s="114">
        <v>74</v>
      </c>
      <c r="K32" s="115">
        <v>0</v>
      </c>
    </row>
    <row r="33" spans="1:11" ht="75" customHeight="1" x14ac:dyDescent="0.2">
      <c r="A33" s="59">
        <f t="shared" si="1"/>
        <v>23</v>
      </c>
      <c r="B33" s="9">
        <v>223945</v>
      </c>
      <c r="C33" s="96" t="s">
        <v>30</v>
      </c>
      <c r="D33" s="68" t="s">
        <v>163</v>
      </c>
      <c r="E33" s="74">
        <v>5588225</v>
      </c>
      <c r="F33" s="16">
        <v>5588225</v>
      </c>
      <c r="G33" s="143">
        <v>0</v>
      </c>
      <c r="H33" s="133">
        <v>1111</v>
      </c>
      <c r="I33" s="114">
        <v>1171</v>
      </c>
      <c r="J33" s="114">
        <v>1597</v>
      </c>
      <c r="K33" s="115">
        <v>0</v>
      </c>
    </row>
    <row r="34" spans="1:11" ht="75" customHeight="1" x14ac:dyDescent="0.2">
      <c r="A34" s="59">
        <f t="shared" si="1"/>
        <v>24</v>
      </c>
      <c r="B34" s="9">
        <v>223988</v>
      </c>
      <c r="C34" s="96" t="s">
        <v>28</v>
      </c>
      <c r="D34" s="68" t="s">
        <v>163</v>
      </c>
      <c r="E34" s="74">
        <v>4719681</v>
      </c>
      <c r="F34" s="16">
        <v>4719681</v>
      </c>
      <c r="G34" s="143">
        <v>0</v>
      </c>
      <c r="H34" s="133">
        <v>784</v>
      </c>
      <c r="I34" s="114">
        <v>1041</v>
      </c>
      <c r="J34" s="114">
        <v>1348</v>
      </c>
      <c r="K34" s="115">
        <v>0</v>
      </c>
    </row>
    <row r="35" spans="1:11" ht="75" customHeight="1" x14ac:dyDescent="0.2">
      <c r="A35" s="59">
        <f t="shared" si="1"/>
        <v>25</v>
      </c>
      <c r="B35" s="9">
        <v>224014</v>
      </c>
      <c r="C35" s="96" t="s">
        <v>32</v>
      </c>
      <c r="D35" s="68" t="s">
        <v>163</v>
      </c>
      <c r="E35" s="74">
        <v>3337255</v>
      </c>
      <c r="F35" s="16">
        <v>3337255</v>
      </c>
      <c r="G35" s="143">
        <v>0</v>
      </c>
      <c r="H35" s="133">
        <v>841</v>
      </c>
      <c r="I35" s="114">
        <v>657</v>
      </c>
      <c r="J35" s="114">
        <v>954</v>
      </c>
      <c r="K35" s="115">
        <v>0</v>
      </c>
    </row>
    <row r="36" spans="1:11" ht="75" customHeight="1" x14ac:dyDescent="0.2">
      <c r="A36" s="59">
        <f t="shared" si="1"/>
        <v>26</v>
      </c>
      <c r="B36" s="9">
        <v>224020</v>
      </c>
      <c r="C36" s="96" t="s">
        <v>31</v>
      </c>
      <c r="D36" s="68" t="s">
        <v>163</v>
      </c>
      <c r="E36" s="74">
        <v>3898297</v>
      </c>
      <c r="F36" s="16">
        <v>3898297</v>
      </c>
      <c r="G36" s="143">
        <v>0</v>
      </c>
      <c r="H36" s="133">
        <v>694</v>
      </c>
      <c r="I36" s="114">
        <v>697</v>
      </c>
      <c r="J36" s="114">
        <v>1114</v>
      </c>
      <c r="K36" s="115">
        <v>0</v>
      </c>
    </row>
    <row r="37" spans="1:11" ht="75" customHeight="1" x14ac:dyDescent="0.2">
      <c r="A37" s="59">
        <f t="shared" si="1"/>
        <v>27</v>
      </c>
      <c r="B37" s="9">
        <v>224103</v>
      </c>
      <c r="C37" s="96" t="s">
        <v>168</v>
      </c>
      <c r="D37" s="68" t="s">
        <v>163</v>
      </c>
      <c r="E37" s="74">
        <v>5739318</v>
      </c>
      <c r="F37" s="16">
        <v>5739318</v>
      </c>
      <c r="G37" s="143">
        <v>0</v>
      </c>
      <c r="H37" s="133">
        <v>1136</v>
      </c>
      <c r="I37" s="114">
        <v>1402</v>
      </c>
      <c r="J37" s="114">
        <v>1640</v>
      </c>
      <c r="K37" s="115">
        <v>0</v>
      </c>
    </row>
    <row r="38" spans="1:11" ht="75" customHeight="1" x14ac:dyDescent="0.2">
      <c r="A38" s="59">
        <f t="shared" si="1"/>
        <v>28</v>
      </c>
      <c r="B38" s="10">
        <v>224123</v>
      </c>
      <c r="C38" s="96" t="s">
        <v>169</v>
      </c>
      <c r="D38" s="68" t="s">
        <v>163</v>
      </c>
      <c r="E38" s="74">
        <v>3440778</v>
      </c>
      <c r="F38" s="16">
        <v>3440778</v>
      </c>
      <c r="G38" s="143">
        <v>0</v>
      </c>
      <c r="H38" s="133">
        <v>960</v>
      </c>
      <c r="I38" s="114">
        <v>674</v>
      </c>
      <c r="J38" s="114">
        <v>983</v>
      </c>
      <c r="K38" s="115">
        <v>0</v>
      </c>
    </row>
    <row r="39" spans="1:11" ht="75" customHeight="1" x14ac:dyDescent="0.2">
      <c r="A39" s="105">
        <f t="shared" si="1"/>
        <v>29</v>
      </c>
      <c r="B39" s="8">
        <v>227552</v>
      </c>
      <c r="C39" s="96" t="s">
        <v>178</v>
      </c>
      <c r="D39" s="68" t="s">
        <v>163</v>
      </c>
      <c r="E39" s="144">
        <v>1626467</v>
      </c>
      <c r="F39" s="12">
        <v>1626467</v>
      </c>
      <c r="G39" s="143">
        <v>0</v>
      </c>
      <c r="H39" s="136">
        <v>1570</v>
      </c>
      <c r="I39" s="114">
        <v>1526</v>
      </c>
      <c r="J39" s="114">
        <v>465</v>
      </c>
      <c r="K39" s="115">
        <v>0</v>
      </c>
    </row>
    <row r="40" spans="1:11" ht="75" customHeight="1" x14ac:dyDescent="0.2">
      <c r="A40" s="105">
        <f t="shared" si="1"/>
        <v>30</v>
      </c>
      <c r="B40" s="8">
        <v>232678</v>
      </c>
      <c r="C40" s="96" t="s">
        <v>177</v>
      </c>
      <c r="D40" s="68" t="s">
        <v>163</v>
      </c>
      <c r="E40" s="144">
        <v>1173549</v>
      </c>
      <c r="F40" s="12">
        <v>1173549</v>
      </c>
      <c r="G40" s="143">
        <v>0</v>
      </c>
      <c r="H40" s="136">
        <v>1469</v>
      </c>
      <c r="I40" s="114">
        <v>1527</v>
      </c>
      <c r="J40" s="114">
        <v>335</v>
      </c>
      <c r="K40" s="115">
        <v>0</v>
      </c>
    </row>
    <row r="41" spans="1:11" ht="75" customHeight="1" x14ac:dyDescent="0.2">
      <c r="A41" s="106">
        <f t="shared" si="1"/>
        <v>31</v>
      </c>
      <c r="B41" s="10">
        <v>244266</v>
      </c>
      <c r="C41" s="96" t="s">
        <v>203</v>
      </c>
      <c r="D41" s="68" t="s">
        <v>163</v>
      </c>
      <c r="E41" s="144">
        <v>3401618</v>
      </c>
      <c r="F41" s="12">
        <v>3401618</v>
      </c>
      <c r="G41" s="143">
        <v>0</v>
      </c>
      <c r="H41" s="136">
        <v>1465.7142857142858</v>
      </c>
      <c r="I41" s="114">
        <v>608</v>
      </c>
      <c r="J41" s="114">
        <v>972</v>
      </c>
      <c r="K41" s="115">
        <v>0</v>
      </c>
    </row>
    <row r="42" spans="1:11" ht="75" customHeight="1" x14ac:dyDescent="0.2">
      <c r="A42" s="106">
        <f t="shared" si="1"/>
        <v>32</v>
      </c>
      <c r="B42" s="10">
        <v>244292</v>
      </c>
      <c r="C42" s="96" t="s">
        <v>204</v>
      </c>
      <c r="D42" s="68" t="s">
        <v>163</v>
      </c>
      <c r="E42" s="144">
        <v>5475608</v>
      </c>
      <c r="F42" s="12">
        <v>5475608</v>
      </c>
      <c r="G42" s="143">
        <v>0</v>
      </c>
      <c r="H42" s="136">
        <v>1620</v>
      </c>
      <c r="I42" s="114">
        <v>1221</v>
      </c>
      <c r="J42" s="114">
        <v>1564</v>
      </c>
      <c r="K42" s="115">
        <v>0</v>
      </c>
    </row>
    <row r="43" spans="1:11" ht="75" customHeight="1" x14ac:dyDescent="0.2">
      <c r="A43" s="106">
        <f t="shared" si="1"/>
        <v>33</v>
      </c>
      <c r="B43" s="10">
        <v>244304</v>
      </c>
      <c r="C43" s="96" t="s">
        <v>205</v>
      </c>
      <c r="D43" s="68" t="s">
        <v>163</v>
      </c>
      <c r="E43" s="144">
        <v>4166139</v>
      </c>
      <c r="F43" s="12">
        <v>4166139</v>
      </c>
      <c r="G43" s="143">
        <v>0</v>
      </c>
      <c r="H43" s="133">
        <v>1190</v>
      </c>
      <c r="I43" s="114">
        <v>985</v>
      </c>
      <c r="J43" s="114">
        <v>1190</v>
      </c>
      <c r="K43" s="115">
        <v>0</v>
      </c>
    </row>
    <row r="44" spans="1:11" ht="75" customHeight="1" x14ac:dyDescent="0.2">
      <c r="A44" s="106">
        <f t="shared" si="1"/>
        <v>34</v>
      </c>
      <c r="B44" s="10">
        <v>258925</v>
      </c>
      <c r="C44" s="96" t="s">
        <v>206</v>
      </c>
      <c r="D44" s="68" t="s">
        <v>163</v>
      </c>
      <c r="E44" s="144">
        <v>1811384</v>
      </c>
      <c r="F44" s="12">
        <v>1811384</v>
      </c>
      <c r="G44" s="143">
        <v>0</v>
      </c>
      <c r="H44" s="136">
        <v>1128.7328571428573</v>
      </c>
      <c r="I44" s="114">
        <v>312</v>
      </c>
      <c r="J44" s="114">
        <v>518</v>
      </c>
      <c r="K44" s="115">
        <v>0</v>
      </c>
    </row>
    <row r="45" spans="1:11" ht="75" customHeight="1" x14ac:dyDescent="0.2">
      <c r="A45" s="106">
        <f>A44+1</f>
        <v>35</v>
      </c>
      <c r="B45" s="10">
        <v>261999</v>
      </c>
      <c r="C45" s="96" t="s">
        <v>207</v>
      </c>
      <c r="D45" s="68" t="s">
        <v>163</v>
      </c>
      <c r="E45" s="144">
        <v>5613363</v>
      </c>
      <c r="F45" s="12">
        <v>5613363</v>
      </c>
      <c r="G45" s="143">
        <v>0</v>
      </c>
      <c r="H45" s="136">
        <v>1851.4285714285713</v>
      </c>
      <c r="I45" s="114">
        <v>1112</v>
      </c>
      <c r="J45" s="114">
        <v>1604</v>
      </c>
      <c r="K45" s="115">
        <v>0</v>
      </c>
    </row>
    <row r="46" spans="1:11" ht="75" customHeight="1" x14ac:dyDescent="0.2">
      <c r="A46" s="106">
        <f t="shared" si="1"/>
        <v>36</v>
      </c>
      <c r="B46" s="10">
        <v>262004</v>
      </c>
      <c r="C46" s="96" t="s">
        <v>208</v>
      </c>
      <c r="D46" s="68" t="s">
        <v>163</v>
      </c>
      <c r="E46" s="144">
        <v>5588073</v>
      </c>
      <c r="F46" s="12">
        <v>5588073</v>
      </c>
      <c r="G46" s="143">
        <v>0</v>
      </c>
      <c r="H46" s="136">
        <v>1755</v>
      </c>
      <c r="I46" s="114">
        <v>1252</v>
      </c>
      <c r="J46" s="114">
        <v>1597</v>
      </c>
      <c r="K46" s="115">
        <v>0</v>
      </c>
    </row>
    <row r="47" spans="1:11" ht="75" customHeight="1" x14ac:dyDescent="0.2">
      <c r="A47" s="106">
        <f t="shared" si="1"/>
        <v>37</v>
      </c>
      <c r="B47" s="10">
        <v>262009</v>
      </c>
      <c r="C47" s="96" t="s">
        <v>209</v>
      </c>
      <c r="D47" s="68" t="s">
        <v>163</v>
      </c>
      <c r="E47" s="74">
        <v>4289241</v>
      </c>
      <c r="F47" s="16">
        <v>4289241</v>
      </c>
      <c r="G47" s="143">
        <v>0</v>
      </c>
      <c r="H47" s="136">
        <v>1164</v>
      </c>
      <c r="I47" s="114">
        <v>791</v>
      </c>
      <c r="J47" s="114">
        <v>1225</v>
      </c>
      <c r="K47" s="115">
        <v>0</v>
      </c>
    </row>
    <row r="48" spans="1:11" ht="21" customHeight="1" x14ac:dyDescent="0.2">
      <c r="A48" s="57" t="s">
        <v>170</v>
      </c>
      <c r="B48" s="56"/>
      <c r="C48" s="56"/>
      <c r="D48" s="69"/>
      <c r="E48" s="57"/>
      <c r="F48" s="56"/>
      <c r="G48" s="58"/>
      <c r="H48" s="137"/>
      <c r="I48" s="120"/>
      <c r="J48" s="120"/>
      <c r="K48" s="121"/>
    </row>
    <row r="49" spans="1:11" ht="75" customHeight="1" thickBot="1" x14ac:dyDescent="0.25">
      <c r="A49" s="60">
        <f>A47+1</f>
        <v>38</v>
      </c>
      <c r="B49" s="110">
        <v>226963</v>
      </c>
      <c r="C49" s="111" t="s">
        <v>171</v>
      </c>
      <c r="D49" s="71" t="s">
        <v>163</v>
      </c>
      <c r="E49" s="145">
        <v>37121300</v>
      </c>
      <c r="F49" s="112">
        <v>37121300</v>
      </c>
      <c r="G49" s="146">
        <v>0</v>
      </c>
      <c r="H49" s="138">
        <v>16234.65</v>
      </c>
      <c r="I49" s="122">
        <v>3241</v>
      </c>
      <c r="J49" s="122">
        <v>10606</v>
      </c>
      <c r="K49" s="123">
        <v>0</v>
      </c>
    </row>
    <row r="50" spans="1:11" ht="23.25" customHeight="1" thickBot="1" x14ac:dyDescent="0.25">
      <c r="A50" s="246" t="s">
        <v>44</v>
      </c>
      <c r="B50" s="247"/>
      <c r="C50" s="247"/>
      <c r="D50" s="141"/>
      <c r="E50" s="147">
        <f>SUM(E7:E49)</f>
        <v>130000000</v>
      </c>
      <c r="F50" s="113">
        <f>SUM(F7:F49)</f>
        <v>130000000</v>
      </c>
      <c r="G50" s="148">
        <f>SUM(G7:G49)</f>
        <v>0</v>
      </c>
      <c r="H50" s="139">
        <f>SUM(H7:H49)</f>
        <v>61154.895714285711</v>
      </c>
      <c r="I50" s="124">
        <f t="shared" ref="I50:K50" si="2">SUM(I7:I49)</f>
        <v>29089</v>
      </c>
      <c r="J50" s="124">
        <f t="shared" si="2"/>
        <v>37143.1</v>
      </c>
      <c r="K50" s="140">
        <f t="shared" si="2"/>
        <v>0</v>
      </c>
    </row>
    <row r="51" spans="1:11" hidden="1" x14ac:dyDescent="0.2">
      <c r="F51" s="19">
        <v>136718208</v>
      </c>
      <c r="G51" s="11">
        <v>26873665.77</v>
      </c>
    </row>
    <row r="52" spans="1:11" hidden="1" x14ac:dyDescent="0.2">
      <c r="A52" s="26"/>
      <c r="B52" s="218" t="s">
        <v>213</v>
      </c>
      <c r="C52" s="218"/>
      <c r="F52" s="19">
        <f>+F51-F50</f>
        <v>6718208</v>
      </c>
      <c r="G52" s="19">
        <f>+G51-G50</f>
        <v>26873665.77</v>
      </c>
    </row>
    <row r="53" spans="1:11" hidden="1" x14ac:dyDescent="0.2">
      <c r="A53" s="22"/>
      <c r="B53" s="218" t="s">
        <v>214</v>
      </c>
      <c r="C53" s="218"/>
    </row>
    <row r="54" spans="1:11" hidden="1" x14ac:dyDescent="0.2">
      <c r="A54" s="32"/>
      <c r="B54" s="218" t="s">
        <v>226</v>
      </c>
      <c r="C54" s="218"/>
    </row>
    <row r="55" spans="1:11" hidden="1" x14ac:dyDescent="0.2"/>
    <row r="56" spans="1:11" hidden="1" x14ac:dyDescent="0.2"/>
    <row r="58" spans="1:11" x14ac:dyDescent="0.2">
      <c r="A58" s="280" t="s">
        <v>249</v>
      </c>
    </row>
    <row r="59" spans="1:11" x14ac:dyDescent="0.2">
      <c r="A59" s="280" t="s">
        <v>250</v>
      </c>
    </row>
  </sheetData>
  <mergeCells count="12">
    <mergeCell ref="H4:K4"/>
    <mergeCell ref="A1:K1"/>
    <mergeCell ref="A2:K2"/>
    <mergeCell ref="B54:C54"/>
    <mergeCell ref="D4:D5"/>
    <mergeCell ref="E4:G4"/>
    <mergeCell ref="A4:A5"/>
    <mergeCell ref="B4:B5"/>
    <mergeCell ref="C4:C5"/>
    <mergeCell ref="B52:C52"/>
    <mergeCell ref="B53:C53"/>
    <mergeCell ref="A50:C50"/>
  </mergeCells>
  <conditionalFormatting sqref="B51:B1048576 A50 B4:B22 B24:B49">
    <cfRule type="duplicateValues" dxfId="4" priority="9"/>
  </conditionalFormatting>
  <conditionalFormatting sqref="A25">
    <cfRule type="duplicateValues" dxfId="3" priority="5"/>
  </conditionalFormatting>
  <conditionalFormatting sqref="A27">
    <cfRule type="duplicateValues" dxfId="2" priority="4"/>
  </conditionalFormatting>
  <conditionalFormatting sqref="A39:A47">
    <cfRule type="duplicateValues" dxfId="1" priority="20"/>
  </conditionalFormatting>
  <hyperlinks>
    <hyperlink ref="D22" r:id="rId1" display="javascript:ImprimirProyecto(31359,2020,1,%22S%22)" xr:uid="{9EC8C456-18B7-4D77-9478-55A5B9670D60}"/>
  </hyperlinks>
  <pageMargins left="0.25" right="0.25" top="0.75" bottom="0.75" header="0.3" footer="0.3"/>
  <pageSetup paperSize="17" scale="88" fitToHeight="0" orientation="landscape" r:id="rId2"/>
  <ignoredErrors>
    <ignoredError sqref="A23 B49:D49 E49 A48:D48 A43:D44 F45:G45 A27:D28 F27:G27 A26:D26 A25:D25 F25:G25 B21:D22 H22 E28 H28 F21 F22 E24 G24 F43:G43 F44:G44 A46:D47 G49 B24:D24 B45:D45 H21 K21 K27 K28 K22 K25 K24 F47:G47 F46:G46 K46 K43 K47 K45 K44 K49 H48:K48 H45 H27 H26:K26 H25 H24 H43 H44 H49 H47 H46 E48:G48 E26:G2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K27"/>
  <sheetViews>
    <sheetView view="pageBreakPreview" zoomScale="60" zoomScaleNormal="80" workbookViewId="0">
      <pane ySplit="5" topLeftCell="A21" activePane="bottomLeft" state="frozen"/>
      <selection activeCell="A3" sqref="A3:XFD3"/>
      <selection pane="bottomLeft" activeCell="A26" sqref="A26:A27"/>
    </sheetView>
  </sheetViews>
  <sheetFormatPr baseColWidth="10" defaultColWidth="11.42578125" defaultRowHeight="14.25" x14ac:dyDescent="0.2"/>
  <cols>
    <col min="1" max="1" width="10" style="5" customWidth="1"/>
    <col min="2" max="2" width="12" style="52" bestFit="1" customWidth="1"/>
    <col min="3" max="3" width="51.42578125" style="97" customWidth="1"/>
    <col min="4" max="4" width="23.85546875" style="3" customWidth="1"/>
    <col min="5" max="5" width="27.5703125" style="39" customWidth="1"/>
    <col min="6" max="6" width="25.85546875" style="40" customWidth="1"/>
    <col min="7" max="7" width="27.7109375" style="38" customWidth="1"/>
    <col min="8" max="8" width="19.42578125" style="38" customWidth="1"/>
    <col min="9" max="11" width="18.85546875" style="38" customWidth="1"/>
    <col min="12" max="16384" width="11.42578125" style="1"/>
  </cols>
  <sheetData>
    <row r="1" spans="1:11" ht="20.25" customHeight="1" x14ac:dyDescent="0.2">
      <c r="A1" s="222" t="s">
        <v>0</v>
      </c>
      <c r="B1" s="222"/>
      <c r="C1" s="222"/>
      <c r="D1" s="222"/>
    </row>
    <row r="2" spans="1:11" ht="20.25" customHeight="1" x14ac:dyDescent="0.2">
      <c r="A2" s="222" t="s">
        <v>35</v>
      </c>
      <c r="B2" s="222"/>
      <c r="C2" s="222"/>
      <c r="D2" s="222"/>
    </row>
    <row r="3" spans="1:11" ht="20.25" customHeight="1" thickBot="1" x14ac:dyDescent="0.25">
      <c r="A3" s="222" t="s">
        <v>230</v>
      </c>
      <c r="B3" s="222"/>
      <c r="C3" s="222"/>
      <c r="D3" s="222"/>
      <c r="E3" s="50"/>
      <c r="F3" s="38"/>
      <c r="J3" s="175" t="s">
        <v>248</v>
      </c>
    </row>
    <row r="4" spans="1:11" ht="25.5" customHeight="1" thickBot="1" x14ac:dyDescent="0.25">
      <c r="A4" s="230" t="s">
        <v>2</v>
      </c>
      <c r="B4" s="232" t="s">
        <v>3</v>
      </c>
      <c r="C4" s="244" t="s">
        <v>4</v>
      </c>
      <c r="D4" s="239" t="s">
        <v>55</v>
      </c>
      <c r="E4" s="236" t="s">
        <v>49</v>
      </c>
      <c r="F4" s="237"/>
      <c r="G4" s="238"/>
      <c r="H4" s="241" t="s">
        <v>247</v>
      </c>
      <c r="I4" s="242"/>
      <c r="J4" s="242"/>
      <c r="K4" s="243"/>
    </row>
    <row r="5" spans="1:11" ht="35.25" customHeight="1" thickBot="1" x14ac:dyDescent="0.25">
      <c r="A5" s="248"/>
      <c r="B5" s="249"/>
      <c r="C5" s="250"/>
      <c r="D5" s="251"/>
      <c r="E5" s="210" t="s">
        <v>48</v>
      </c>
      <c r="F5" s="211" t="s">
        <v>47</v>
      </c>
      <c r="G5" s="212" t="s">
        <v>53</v>
      </c>
      <c r="H5" s="213" t="s">
        <v>50</v>
      </c>
      <c r="I5" s="214" t="s">
        <v>48</v>
      </c>
      <c r="J5" s="214" t="s">
        <v>47</v>
      </c>
      <c r="K5" s="215" t="s">
        <v>53</v>
      </c>
    </row>
    <row r="6" spans="1:11" ht="15" customHeight="1" x14ac:dyDescent="0.2">
      <c r="A6" s="156" t="s">
        <v>89</v>
      </c>
      <c r="B6" s="157"/>
      <c r="C6" s="157"/>
      <c r="D6" s="158"/>
      <c r="E6" s="156"/>
      <c r="F6" s="157"/>
      <c r="G6" s="159"/>
      <c r="H6" s="160"/>
      <c r="I6" s="157"/>
      <c r="J6" s="157"/>
      <c r="K6" s="159"/>
    </row>
    <row r="7" spans="1:11" s="2" customFormat="1" ht="75" customHeight="1" x14ac:dyDescent="0.2">
      <c r="A7" s="59">
        <v>1</v>
      </c>
      <c r="B7" s="8">
        <v>99889</v>
      </c>
      <c r="C7" s="96" t="s">
        <v>179</v>
      </c>
      <c r="D7" s="68" t="s">
        <v>56</v>
      </c>
      <c r="E7" s="149">
        <v>18725000</v>
      </c>
      <c r="F7" s="42">
        <v>18725000</v>
      </c>
      <c r="G7" s="150">
        <v>0</v>
      </c>
      <c r="H7" s="152">
        <v>21</v>
      </c>
      <c r="I7" s="153">
        <v>2.1</v>
      </c>
      <c r="J7" s="153">
        <v>1.41</v>
      </c>
      <c r="K7" s="154">
        <v>0</v>
      </c>
    </row>
    <row r="8" spans="1:11" s="2" customFormat="1" ht="17.25" customHeight="1" x14ac:dyDescent="0.2">
      <c r="A8" s="101" t="s">
        <v>118</v>
      </c>
      <c r="B8" s="98"/>
      <c r="C8" s="98"/>
      <c r="D8" s="132"/>
      <c r="E8" s="101"/>
      <c r="F8" s="98"/>
      <c r="G8" s="102"/>
      <c r="H8" s="155"/>
      <c r="I8" s="116"/>
      <c r="J8" s="116"/>
      <c r="K8" s="117"/>
    </row>
    <row r="9" spans="1:11" s="2" customFormat="1" ht="75" customHeight="1" x14ac:dyDescent="0.2">
      <c r="A9" s="59">
        <f>+A7+1</f>
        <v>2</v>
      </c>
      <c r="B9" s="9">
        <v>122576</v>
      </c>
      <c r="C9" s="96" t="s">
        <v>39</v>
      </c>
      <c r="D9" s="68" t="s">
        <v>56</v>
      </c>
      <c r="E9" s="149">
        <v>56100</v>
      </c>
      <c r="F9" s="42">
        <v>56100</v>
      </c>
      <c r="G9" s="150">
        <v>0</v>
      </c>
      <c r="H9" s="152">
        <v>14</v>
      </c>
      <c r="I9" s="153">
        <v>0</v>
      </c>
      <c r="J9" s="153">
        <v>0.06</v>
      </c>
      <c r="K9" s="154">
        <v>0</v>
      </c>
    </row>
    <row r="10" spans="1:11" s="2" customFormat="1" ht="75" customHeight="1" x14ac:dyDescent="0.2">
      <c r="A10" s="59">
        <f>+A9+1</f>
        <v>3</v>
      </c>
      <c r="B10" s="8">
        <v>129914</v>
      </c>
      <c r="C10" s="96" t="s">
        <v>40</v>
      </c>
      <c r="D10" s="68" t="s">
        <v>56</v>
      </c>
      <c r="E10" s="149">
        <v>3471800</v>
      </c>
      <c r="F10" s="42">
        <v>3471800</v>
      </c>
      <c r="G10" s="150">
        <v>0</v>
      </c>
      <c r="H10" s="152">
        <v>16</v>
      </c>
      <c r="I10" s="153">
        <v>4.79</v>
      </c>
      <c r="J10" s="153">
        <v>0.31</v>
      </c>
      <c r="K10" s="154">
        <v>0</v>
      </c>
    </row>
    <row r="11" spans="1:11" s="2" customFormat="1" ht="75" customHeight="1" x14ac:dyDescent="0.2">
      <c r="A11" s="59">
        <f t="shared" ref="A11:A19" si="0">+A10+1</f>
        <v>4</v>
      </c>
      <c r="B11" s="9">
        <v>130902</v>
      </c>
      <c r="C11" s="96" t="s">
        <v>36</v>
      </c>
      <c r="D11" s="68" t="s">
        <v>56</v>
      </c>
      <c r="E11" s="149">
        <v>29775000</v>
      </c>
      <c r="F11" s="42">
        <v>29775000</v>
      </c>
      <c r="G11" s="150">
        <v>0</v>
      </c>
      <c r="H11" s="152">
        <v>10</v>
      </c>
      <c r="I11" s="153">
        <v>4.08</v>
      </c>
      <c r="J11" s="153">
        <v>1.39</v>
      </c>
      <c r="K11" s="154">
        <v>0</v>
      </c>
    </row>
    <row r="12" spans="1:11" s="2" customFormat="1" ht="75" customHeight="1" x14ac:dyDescent="0.2">
      <c r="A12" s="59">
        <f t="shared" si="0"/>
        <v>5</v>
      </c>
      <c r="B12" s="9">
        <v>137342</v>
      </c>
      <c r="C12" s="96" t="s">
        <v>41</v>
      </c>
      <c r="D12" s="68" t="s">
        <v>56</v>
      </c>
      <c r="E12" s="149">
        <v>34200</v>
      </c>
      <c r="F12" s="42">
        <v>34200</v>
      </c>
      <c r="G12" s="150">
        <v>0</v>
      </c>
      <c r="H12" s="152">
        <v>16</v>
      </c>
      <c r="I12" s="153">
        <v>0</v>
      </c>
      <c r="J12" s="153">
        <v>0.01</v>
      </c>
      <c r="K12" s="154">
        <v>0</v>
      </c>
    </row>
    <row r="13" spans="1:11" s="2" customFormat="1" ht="75" customHeight="1" x14ac:dyDescent="0.2">
      <c r="A13" s="59">
        <f t="shared" si="0"/>
        <v>6</v>
      </c>
      <c r="B13" s="9">
        <v>153132</v>
      </c>
      <c r="C13" s="96" t="s">
        <v>180</v>
      </c>
      <c r="D13" s="68" t="s">
        <v>56</v>
      </c>
      <c r="E13" s="149">
        <v>5300</v>
      </c>
      <c r="F13" s="42">
        <v>5300</v>
      </c>
      <c r="G13" s="150">
        <v>0</v>
      </c>
      <c r="H13" s="152">
        <v>2.0499999999999998</v>
      </c>
      <c r="I13" s="153">
        <v>0</v>
      </c>
      <c r="J13" s="153">
        <v>0.01</v>
      </c>
      <c r="K13" s="154">
        <v>0</v>
      </c>
    </row>
    <row r="14" spans="1:11" s="2" customFormat="1" ht="75" customHeight="1" x14ac:dyDescent="0.2">
      <c r="A14" s="59">
        <f t="shared" si="0"/>
        <v>7</v>
      </c>
      <c r="B14" s="9">
        <v>154956</v>
      </c>
      <c r="C14" s="96" t="s">
        <v>181</v>
      </c>
      <c r="D14" s="68" t="s">
        <v>56</v>
      </c>
      <c r="E14" s="149">
        <v>535321</v>
      </c>
      <c r="F14" s="42">
        <v>535321</v>
      </c>
      <c r="G14" s="150">
        <v>0</v>
      </c>
      <c r="H14" s="152">
        <v>11</v>
      </c>
      <c r="I14" s="153">
        <v>5.84</v>
      </c>
      <c r="J14" s="153">
        <v>0.03</v>
      </c>
      <c r="K14" s="154">
        <v>0</v>
      </c>
    </row>
    <row r="15" spans="1:11" s="2" customFormat="1" ht="75" customHeight="1" x14ac:dyDescent="0.2">
      <c r="A15" s="59">
        <f t="shared" si="0"/>
        <v>8</v>
      </c>
      <c r="B15" s="13">
        <v>154958</v>
      </c>
      <c r="C15" s="96" t="s">
        <v>182</v>
      </c>
      <c r="D15" s="68" t="s">
        <v>56</v>
      </c>
      <c r="E15" s="149">
        <v>464679</v>
      </c>
      <c r="F15" s="42">
        <v>464679</v>
      </c>
      <c r="G15" s="150">
        <v>0</v>
      </c>
      <c r="H15" s="152">
        <v>24</v>
      </c>
      <c r="I15" s="153">
        <v>11.55</v>
      </c>
      <c r="J15" s="153">
        <v>0.08</v>
      </c>
      <c r="K15" s="154">
        <v>0</v>
      </c>
    </row>
    <row r="16" spans="1:11" s="2" customFormat="1" ht="75" customHeight="1" x14ac:dyDescent="0.2">
      <c r="A16" s="59">
        <f t="shared" si="0"/>
        <v>9</v>
      </c>
      <c r="B16" s="9">
        <v>154983</v>
      </c>
      <c r="C16" s="96" t="s">
        <v>183</v>
      </c>
      <c r="D16" s="68" t="s">
        <v>56</v>
      </c>
      <c r="E16" s="149">
        <v>26700</v>
      </c>
      <c r="F16" s="42">
        <v>26700</v>
      </c>
      <c r="G16" s="150">
        <v>0</v>
      </c>
      <c r="H16" s="152">
        <v>10</v>
      </c>
      <c r="I16" s="153">
        <v>0</v>
      </c>
      <c r="J16" s="153">
        <v>0.01</v>
      </c>
      <c r="K16" s="154">
        <v>0</v>
      </c>
    </row>
    <row r="17" spans="1:11" s="2" customFormat="1" ht="75" customHeight="1" x14ac:dyDescent="0.2">
      <c r="A17" s="59">
        <f t="shared" si="0"/>
        <v>10</v>
      </c>
      <c r="B17" s="8">
        <v>155771</v>
      </c>
      <c r="C17" s="96" t="s">
        <v>37</v>
      </c>
      <c r="D17" s="68" t="s">
        <v>56</v>
      </c>
      <c r="E17" s="151">
        <v>207000</v>
      </c>
      <c r="F17" s="51">
        <v>207000</v>
      </c>
      <c r="G17" s="150">
        <v>0</v>
      </c>
      <c r="H17" s="152">
        <v>23.25</v>
      </c>
      <c r="I17" s="153">
        <v>10.37</v>
      </c>
      <c r="J17" s="153">
        <v>0.02</v>
      </c>
      <c r="K17" s="154">
        <v>0</v>
      </c>
    </row>
    <row r="18" spans="1:11" s="2" customFormat="1" ht="75" customHeight="1" x14ac:dyDescent="0.2">
      <c r="A18" s="59">
        <f t="shared" si="0"/>
        <v>11</v>
      </c>
      <c r="B18" s="8">
        <v>155808</v>
      </c>
      <c r="C18" s="96" t="s">
        <v>42</v>
      </c>
      <c r="D18" s="68" t="s">
        <v>56</v>
      </c>
      <c r="E18" s="149">
        <v>518900</v>
      </c>
      <c r="F18" s="42">
        <v>518900</v>
      </c>
      <c r="G18" s="150">
        <v>0</v>
      </c>
      <c r="H18" s="152">
        <v>4</v>
      </c>
      <c r="I18" s="153">
        <v>3.23</v>
      </c>
      <c r="J18" s="153">
        <v>0.05</v>
      </c>
      <c r="K18" s="154">
        <v>0</v>
      </c>
    </row>
    <row r="19" spans="1:11" ht="75" customHeight="1" x14ac:dyDescent="0.2">
      <c r="A19" s="59">
        <f t="shared" si="0"/>
        <v>12</v>
      </c>
      <c r="B19" s="8">
        <v>156117</v>
      </c>
      <c r="C19" s="96" t="s">
        <v>38</v>
      </c>
      <c r="D19" s="68" t="s">
        <v>56</v>
      </c>
      <c r="E19" s="149">
        <v>2953000</v>
      </c>
      <c r="F19" s="42">
        <v>2953000</v>
      </c>
      <c r="G19" s="150">
        <v>0</v>
      </c>
      <c r="H19" s="152">
        <v>32</v>
      </c>
      <c r="I19" s="153">
        <v>0</v>
      </c>
      <c r="J19" s="153">
        <v>0.75</v>
      </c>
      <c r="K19" s="154">
        <v>0</v>
      </c>
    </row>
    <row r="20" spans="1:11" ht="20.25" customHeight="1" x14ac:dyDescent="0.2">
      <c r="A20" s="101" t="s">
        <v>132</v>
      </c>
      <c r="B20" s="98"/>
      <c r="C20" s="98"/>
      <c r="D20" s="132"/>
      <c r="E20" s="101"/>
      <c r="F20" s="98"/>
      <c r="G20" s="102"/>
      <c r="H20" s="155"/>
      <c r="I20" s="116"/>
      <c r="J20" s="116"/>
      <c r="K20" s="117"/>
    </row>
    <row r="21" spans="1:11" ht="75" customHeight="1" x14ac:dyDescent="0.2">
      <c r="A21" s="59">
        <f>+A19+1</f>
        <v>13</v>
      </c>
      <c r="B21" s="9">
        <v>155004</v>
      </c>
      <c r="C21" s="96" t="s">
        <v>43</v>
      </c>
      <c r="D21" s="68" t="s">
        <v>57</v>
      </c>
      <c r="E21" s="76">
        <v>1540000</v>
      </c>
      <c r="F21" s="15">
        <v>1540000</v>
      </c>
      <c r="G21" s="150">
        <v>0</v>
      </c>
      <c r="H21" s="152">
        <v>25700</v>
      </c>
      <c r="I21" s="153">
        <v>0</v>
      </c>
      <c r="J21" s="153">
        <v>1</v>
      </c>
      <c r="K21" s="154">
        <v>0</v>
      </c>
    </row>
    <row r="22" spans="1:11" ht="15" customHeight="1" x14ac:dyDescent="0.2">
      <c r="A22" s="101" t="s">
        <v>184</v>
      </c>
      <c r="B22" s="98"/>
      <c r="C22" s="98"/>
      <c r="D22" s="132"/>
      <c r="E22" s="101"/>
      <c r="F22" s="98"/>
      <c r="G22" s="102"/>
      <c r="H22" s="155"/>
      <c r="I22" s="116"/>
      <c r="J22" s="116"/>
      <c r="K22" s="117"/>
    </row>
    <row r="23" spans="1:11" ht="75" customHeight="1" thickBot="1" x14ac:dyDescent="0.25">
      <c r="A23" s="161">
        <v>14</v>
      </c>
      <c r="B23" s="162">
        <v>226898</v>
      </c>
      <c r="C23" s="163" t="s">
        <v>25</v>
      </c>
      <c r="D23" s="164" t="s">
        <v>185</v>
      </c>
      <c r="E23" s="165">
        <v>120000000</v>
      </c>
      <c r="F23" s="166">
        <v>120000000</v>
      </c>
      <c r="G23" s="167">
        <v>0</v>
      </c>
      <c r="H23" s="168">
        <v>264194</v>
      </c>
      <c r="I23" s="169">
        <v>0</v>
      </c>
      <c r="J23" s="169">
        <v>1</v>
      </c>
      <c r="K23" s="170">
        <v>0</v>
      </c>
    </row>
    <row r="24" spans="1:11" ht="23.25" customHeight="1" thickBot="1" x14ac:dyDescent="0.25">
      <c r="A24" s="246" t="s">
        <v>44</v>
      </c>
      <c r="B24" s="247"/>
      <c r="C24" s="247"/>
      <c r="D24" s="72"/>
      <c r="E24" s="82">
        <f>SUM(E7:E23)</f>
        <v>178313000</v>
      </c>
      <c r="F24" s="63">
        <f>SUM(F7:F23)</f>
        <v>178313000</v>
      </c>
      <c r="G24" s="83">
        <f>SUM(G7:G23)</f>
        <v>0</v>
      </c>
      <c r="H24" s="171"/>
      <c r="I24" s="172"/>
      <c r="J24" s="172"/>
      <c r="K24" s="173"/>
    </row>
    <row r="26" spans="1:11" x14ac:dyDescent="0.2">
      <c r="A26" s="280" t="s">
        <v>249</v>
      </c>
    </row>
    <row r="27" spans="1:11" x14ac:dyDescent="0.2">
      <c r="A27" s="280" t="s">
        <v>250</v>
      </c>
    </row>
  </sheetData>
  <mergeCells count="10">
    <mergeCell ref="A24:C24"/>
    <mergeCell ref="E4:G4"/>
    <mergeCell ref="H4:K4"/>
    <mergeCell ref="A1:D1"/>
    <mergeCell ref="A2:D2"/>
    <mergeCell ref="A3:D3"/>
    <mergeCell ref="A4:A5"/>
    <mergeCell ref="B4:B5"/>
    <mergeCell ref="C4:C5"/>
    <mergeCell ref="D4:D5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  <ignoredErrors>
    <ignoredError sqref="A8:D8 A7:D7 E7 A15:D15 A9:D9 E9 A10:D10 E10 A11:D11 E11 A12:D12 E12 A13:D13 E13 A14:D14 E14 E15 H15 H14 H13 H9 H10 H11 G7 G12 K7 K14 K10 K15 K11 K12 K9 K13 H8:K8 H7 H12 E8:G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K42"/>
  <sheetViews>
    <sheetView view="pageBreakPreview" zoomScale="70" zoomScaleNormal="80" zoomScaleSheetLayoutView="70" workbookViewId="0">
      <pane ySplit="5" topLeftCell="A36" activePane="bottomLeft" state="frozen"/>
      <selection activeCell="A3" sqref="A3:XFD3"/>
      <selection pane="bottomLeft" activeCell="A41" sqref="A41:A42"/>
    </sheetView>
  </sheetViews>
  <sheetFormatPr baseColWidth="10" defaultColWidth="11.42578125" defaultRowHeight="14.25" x14ac:dyDescent="0.2"/>
  <cols>
    <col min="1" max="1" width="10" style="30" customWidth="1"/>
    <col min="2" max="2" width="12" style="52" bestFit="1" customWidth="1"/>
    <col min="3" max="3" width="51.42578125" style="174" customWidth="1"/>
    <col min="4" max="4" width="23.85546875" style="31" customWidth="1"/>
    <col min="5" max="5" width="27.5703125" style="27" customWidth="1"/>
    <col min="6" max="6" width="25.85546875" style="28" customWidth="1"/>
    <col min="7" max="7" width="27.7109375" style="28" customWidth="1"/>
    <col min="8" max="8" width="19.42578125" style="28" customWidth="1"/>
    <col min="9" max="10" width="18.85546875" style="28" customWidth="1"/>
    <col min="11" max="11" width="18.85546875" style="37" customWidth="1"/>
    <col min="12" max="16384" width="11.42578125" style="29"/>
  </cols>
  <sheetData>
    <row r="1" spans="1:11" ht="19.5" customHeight="1" x14ac:dyDescent="0.2">
      <c r="A1" s="254" t="s">
        <v>0</v>
      </c>
      <c r="B1" s="254"/>
      <c r="C1" s="254"/>
      <c r="D1" s="254"/>
    </row>
    <row r="2" spans="1:11" ht="17.25" customHeight="1" x14ac:dyDescent="0.2">
      <c r="A2" s="254" t="s">
        <v>200</v>
      </c>
      <c r="B2" s="254"/>
      <c r="C2" s="254"/>
      <c r="D2" s="254"/>
    </row>
    <row r="3" spans="1:11" s="1" customFormat="1" ht="18" customHeight="1" thickBot="1" x14ac:dyDescent="0.25">
      <c r="A3" s="222" t="s">
        <v>230</v>
      </c>
      <c r="B3" s="222"/>
      <c r="C3" s="222"/>
      <c r="D3" s="222"/>
      <c r="E3" s="4"/>
      <c r="F3" s="11"/>
      <c r="G3" s="11"/>
      <c r="H3" s="11"/>
      <c r="I3" s="11"/>
      <c r="J3" s="175" t="s">
        <v>248</v>
      </c>
      <c r="K3" s="38"/>
    </row>
    <row r="4" spans="1:11" ht="15.75" customHeight="1" thickBot="1" x14ac:dyDescent="0.25">
      <c r="A4" s="230" t="s">
        <v>2</v>
      </c>
      <c r="B4" s="232" t="s">
        <v>3</v>
      </c>
      <c r="C4" s="244" t="s">
        <v>4</v>
      </c>
      <c r="D4" s="239" t="s">
        <v>55</v>
      </c>
      <c r="E4" s="236" t="s">
        <v>49</v>
      </c>
      <c r="F4" s="237"/>
      <c r="G4" s="238"/>
      <c r="H4" s="223" t="s">
        <v>51</v>
      </c>
      <c r="I4" s="224"/>
      <c r="J4" s="224"/>
      <c r="K4" s="225"/>
    </row>
    <row r="5" spans="1:11" ht="22.5" customHeight="1" thickBot="1" x14ac:dyDescent="0.25">
      <c r="A5" s="231"/>
      <c r="B5" s="233"/>
      <c r="C5" s="245"/>
      <c r="D5" s="240"/>
      <c r="E5" s="216" t="s">
        <v>48</v>
      </c>
      <c r="F5" s="217" t="s">
        <v>47</v>
      </c>
      <c r="G5" s="204" t="s">
        <v>53</v>
      </c>
      <c r="H5" s="209" t="s">
        <v>50</v>
      </c>
      <c r="I5" s="206" t="s">
        <v>48</v>
      </c>
      <c r="J5" s="206" t="s">
        <v>47</v>
      </c>
      <c r="K5" s="207" t="s">
        <v>53</v>
      </c>
    </row>
    <row r="6" spans="1:11" ht="15" customHeight="1" x14ac:dyDescent="0.2">
      <c r="A6" s="107" t="s">
        <v>191</v>
      </c>
      <c r="B6" s="108"/>
      <c r="C6" s="108"/>
      <c r="D6" s="131"/>
      <c r="E6" s="107"/>
      <c r="F6" s="108"/>
      <c r="G6" s="109"/>
      <c r="H6" s="186"/>
      <c r="I6" s="108"/>
      <c r="J6" s="108"/>
      <c r="K6" s="109"/>
    </row>
    <row r="7" spans="1:11" ht="75" customHeight="1" x14ac:dyDescent="0.2">
      <c r="A7" s="59">
        <v>1</v>
      </c>
      <c r="B7" s="34">
        <v>130572</v>
      </c>
      <c r="C7" s="96" t="s">
        <v>192</v>
      </c>
      <c r="D7" s="68" t="s">
        <v>185</v>
      </c>
      <c r="E7" s="181">
        <v>2000000</v>
      </c>
      <c r="F7" s="35">
        <v>2000000</v>
      </c>
      <c r="G7" s="143">
        <v>0</v>
      </c>
      <c r="H7" s="125">
        <v>7520</v>
      </c>
      <c r="I7" s="114">
        <v>0</v>
      </c>
      <c r="J7" s="114">
        <v>0</v>
      </c>
      <c r="K7" s="154">
        <v>0</v>
      </c>
    </row>
    <row r="8" spans="1:11" ht="75" customHeight="1" x14ac:dyDescent="0.2">
      <c r="A8" s="59">
        <f>+A7+1</f>
        <v>2</v>
      </c>
      <c r="B8" s="34">
        <v>148405</v>
      </c>
      <c r="C8" s="96" t="s">
        <v>193</v>
      </c>
      <c r="D8" s="68" t="s">
        <v>185</v>
      </c>
      <c r="E8" s="181">
        <v>2000000</v>
      </c>
      <c r="F8" s="35">
        <v>2000000</v>
      </c>
      <c r="G8" s="143">
        <v>0</v>
      </c>
      <c r="H8" s="125">
        <v>7519</v>
      </c>
      <c r="I8" s="114">
        <v>0</v>
      </c>
      <c r="J8" s="114">
        <v>0</v>
      </c>
      <c r="K8" s="154">
        <v>0</v>
      </c>
    </row>
    <row r="9" spans="1:11" ht="75" customHeight="1" x14ac:dyDescent="0.2">
      <c r="A9" s="59">
        <f t="shared" ref="A9:A38" si="0">+A8+1</f>
        <v>3</v>
      </c>
      <c r="B9" s="34">
        <v>148408</v>
      </c>
      <c r="C9" s="96" t="s">
        <v>194</v>
      </c>
      <c r="D9" s="68" t="s">
        <v>185</v>
      </c>
      <c r="E9" s="181">
        <v>2000000</v>
      </c>
      <c r="F9" s="35">
        <v>2000000</v>
      </c>
      <c r="G9" s="143">
        <v>0</v>
      </c>
      <c r="H9" s="125">
        <v>7519</v>
      </c>
      <c r="I9" s="114">
        <v>0</v>
      </c>
      <c r="J9" s="114">
        <v>0</v>
      </c>
      <c r="K9" s="154">
        <v>0</v>
      </c>
    </row>
    <row r="10" spans="1:11" ht="75" customHeight="1" x14ac:dyDescent="0.2">
      <c r="A10" s="59">
        <f t="shared" si="0"/>
        <v>4</v>
      </c>
      <c r="B10" s="34">
        <v>149702</v>
      </c>
      <c r="C10" s="96" t="s">
        <v>195</v>
      </c>
      <c r="D10" s="68" t="s">
        <v>185</v>
      </c>
      <c r="E10" s="181">
        <v>2000000</v>
      </c>
      <c r="F10" s="35">
        <v>2000000</v>
      </c>
      <c r="G10" s="143">
        <v>0</v>
      </c>
      <c r="H10" s="125">
        <v>7519</v>
      </c>
      <c r="I10" s="114">
        <v>0</v>
      </c>
      <c r="J10" s="114">
        <v>0</v>
      </c>
      <c r="K10" s="154">
        <v>0</v>
      </c>
    </row>
    <row r="11" spans="1:11" ht="75" customHeight="1" x14ac:dyDescent="0.2">
      <c r="A11" s="59">
        <f t="shared" si="0"/>
        <v>5</v>
      </c>
      <c r="B11" s="34">
        <v>262075</v>
      </c>
      <c r="C11" s="96" t="s">
        <v>231</v>
      </c>
      <c r="D11" s="68" t="s">
        <v>185</v>
      </c>
      <c r="E11" s="181">
        <v>700000</v>
      </c>
      <c r="F11" s="35">
        <v>700000</v>
      </c>
      <c r="G11" s="143">
        <v>0</v>
      </c>
      <c r="H11" s="125">
        <v>307.60000000000002</v>
      </c>
      <c r="I11" s="114">
        <v>0</v>
      </c>
      <c r="J11" s="114">
        <v>0</v>
      </c>
      <c r="K11" s="154">
        <v>0</v>
      </c>
    </row>
    <row r="12" spans="1:11" ht="75" customHeight="1" x14ac:dyDescent="0.2">
      <c r="A12" s="59">
        <f t="shared" si="0"/>
        <v>6</v>
      </c>
      <c r="B12" s="34">
        <v>262076</v>
      </c>
      <c r="C12" s="96" t="s">
        <v>215</v>
      </c>
      <c r="D12" s="68" t="s">
        <v>185</v>
      </c>
      <c r="E12" s="181">
        <v>700000</v>
      </c>
      <c r="F12" s="35">
        <v>700000</v>
      </c>
      <c r="G12" s="143">
        <v>0</v>
      </c>
      <c r="H12" s="125">
        <v>314.39999999999998</v>
      </c>
      <c r="I12" s="114">
        <v>0</v>
      </c>
      <c r="J12" s="114">
        <v>0</v>
      </c>
      <c r="K12" s="154">
        <v>0</v>
      </c>
    </row>
    <row r="13" spans="1:11" ht="75" customHeight="1" x14ac:dyDescent="0.2">
      <c r="A13" s="59">
        <f t="shared" si="0"/>
        <v>7</v>
      </c>
      <c r="B13" s="34">
        <v>262077</v>
      </c>
      <c r="C13" s="96" t="s">
        <v>232</v>
      </c>
      <c r="D13" s="68" t="s">
        <v>185</v>
      </c>
      <c r="E13" s="181">
        <v>700000</v>
      </c>
      <c r="F13" s="35">
        <v>700000</v>
      </c>
      <c r="G13" s="143">
        <v>0</v>
      </c>
      <c r="H13" s="125">
        <v>335.4</v>
      </c>
      <c r="I13" s="114">
        <v>0</v>
      </c>
      <c r="J13" s="114">
        <v>0</v>
      </c>
      <c r="K13" s="154">
        <v>0</v>
      </c>
    </row>
    <row r="14" spans="1:11" ht="75" customHeight="1" x14ac:dyDescent="0.2">
      <c r="A14" s="59">
        <f t="shared" si="0"/>
        <v>8</v>
      </c>
      <c r="B14" s="34">
        <v>262078</v>
      </c>
      <c r="C14" s="96" t="s">
        <v>216</v>
      </c>
      <c r="D14" s="68" t="s">
        <v>185</v>
      </c>
      <c r="E14" s="181">
        <v>700000</v>
      </c>
      <c r="F14" s="35">
        <v>700000</v>
      </c>
      <c r="G14" s="143">
        <v>0</v>
      </c>
      <c r="H14" s="125">
        <v>338.5</v>
      </c>
      <c r="I14" s="114">
        <v>0</v>
      </c>
      <c r="J14" s="114">
        <v>0</v>
      </c>
      <c r="K14" s="154">
        <v>0</v>
      </c>
    </row>
    <row r="15" spans="1:11" ht="75" customHeight="1" x14ac:dyDescent="0.2">
      <c r="A15" s="59">
        <f t="shared" si="0"/>
        <v>9</v>
      </c>
      <c r="B15" s="34">
        <v>262081</v>
      </c>
      <c r="C15" s="96" t="s">
        <v>233</v>
      </c>
      <c r="D15" s="68" t="s">
        <v>185</v>
      </c>
      <c r="E15" s="181">
        <v>700000</v>
      </c>
      <c r="F15" s="35">
        <v>700000</v>
      </c>
      <c r="G15" s="143">
        <v>0</v>
      </c>
      <c r="H15" s="125">
        <v>292</v>
      </c>
      <c r="I15" s="114">
        <v>0</v>
      </c>
      <c r="J15" s="114">
        <v>0</v>
      </c>
      <c r="K15" s="154">
        <v>0</v>
      </c>
    </row>
    <row r="16" spans="1:11" ht="75" customHeight="1" x14ac:dyDescent="0.2">
      <c r="A16" s="59">
        <f t="shared" si="0"/>
        <v>10</v>
      </c>
      <c r="B16" s="34">
        <v>262082</v>
      </c>
      <c r="C16" s="96" t="s">
        <v>217</v>
      </c>
      <c r="D16" s="68" t="s">
        <v>185</v>
      </c>
      <c r="E16" s="181">
        <v>700000</v>
      </c>
      <c r="F16" s="35">
        <v>700000</v>
      </c>
      <c r="G16" s="143">
        <v>0</v>
      </c>
      <c r="H16" s="125">
        <v>335.4</v>
      </c>
      <c r="I16" s="114">
        <v>0</v>
      </c>
      <c r="J16" s="114">
        <v>0</v>
      </c>
      <c r="K16" s="154">
        <v>0</v>
      </c>
    </row>
    <row r="17" spans="1:11" ht="75" customHeight="1" x14ac:dyDescent="0.2">
      <c r="A17" s="59">
        <f t="shared" si="0"/>
        <v>11</v>
      </c>
      <c r="B17" s="34">
        <v>262083</v>
      </c>
      <c r="C17" s="96" t="s">
        <v>218</v>
      </c>
      <c r="D17" s="68" t="s">
        <v>185</v>
      </c>
      <c r="E17" s="181">
        <v>700000</v>
      </c>
      <c r="F17" s="35">
        <v>700000</v>
      </c>
      <c r="G17" s="143">
        <v>0</v>
      </c>
      <c r="H17" s="125">
        <v>298</v>
      </c>
      <c r="I17" s="114">
        <v>0</v>
      </c>
      <c r="J17" s="114">
        <v>0</v>
      </c>
      <c r="K17" s="154">
        <v>0</v>
      </c>
    </row>
    <row r="18" spans="1:11" ht="75" customHeight="1" x14ac:dyDescent="0.2">
      <c r="A18" s="59">
        <f t="shared" si="0"/>
        <v>12</v>
      </c>
      <c r="B18" s="34">
        <v>262084</v>
      </c>
      <c r="C18" s="96" t="s">
        <v>234</v>
      </c>
      <c r="D18" s="68" t="s">
        <v>185</v>
      </c>
      <c r="E18" s="181">
        <v>700000</v>
      </c>
      <c r="F18" s="35">
        <v>700000</v>
      </c>
      <c r="G18" s="143">
        <v>0</v>
      </c>
      <c r="H18" s="125">
        <v>294</v>
      </c>
      <c r="I18" s="114">
        <v>0</v>
      </c>
      <c r="J18" s="114">
        <v>0</v>
      </c>
      <c r="K18" s="154">
        <v>0</v>
      </c>
    </row>
    <row r="19" spans="1:11" ht="75" customHeight="1" x14ac:dyDescent="0.2">
      <c r="A19" s="59">
        <f t="shared" si="0"/>
        <v>13</v>
      </c>
      <c r="B19" s="34">
        <v>262085</v>
      </c>
      <c r="C19" s="96" t="s">
        <v>235</v>
      </c>
      <c r="D19" s="68" t="s">
        <v>185</v>
      </c>
      <c r="E19" s="181">
        <v>700000</v>
      </c>
      <c r="F19" s="35">
        <v>700000</v>
      </c>
      <c r="G19" s="143">
        <v>0</v>
      </c>
      <c r="H19" s="125">
        <v>299.5</v>
      </c>
      <c r="I19" s="114">
        <v>0</v>
      </c>
      <c r="J19" s="114">
        <v>0</v>
      </c>
      <c r="K19" s="154">
        <v>0</v>
      </c>
    </row>
    <row r="20" spans="1:11" ht="75" customHeight="1" x14ac:dyDescent="0.2">
      <c r="A20" s="59">
        <f t="shared" si="0"/>
        <v>14</v>
      </c>
      <c r="B20" s="34">
        <v>262089</v>
      </c>
      <c r="C20" s="96" t="s">
        <v>236</v>
      </c>
      <c r="D20" s="68" t="s">
        <v>185</v>
      </c>
      <c r="E20" s="181">
        <v>700000</v>
      </c>
      <c r="F20" s="35">
        <v>700000</v>
      </c>
      <c r="G20" s="143">
        <v>0</v>
      </c>
      <c r="H20" s="125">
        <v>321</v>
      </c>
      <c r="I20" s="114">
        <v>0</v>
      </c>
      <c r="J20" s="114">
        <v>0</v>
      </c>
      <c r="K20" s="154">
        <v>0</v>
      </c>
    </row>
    <row r="21" spans="1:11" ht="75" customHeight="1" x14ac:dyDescent="0.2">
      <c r="A21" s="59">
        <f t="shared" si="0"/>
        <v>15</v>
      </c>
      <c r="B21" s="34">
        <v>262092</v>
      </c>
      <c r="C21" s="96" t="s">
        <v>237</v>
      </c>
      <c r="D21" s="68" t="s">
        <v>185</v>
      </c>
      <c r="E21" s="181">
        <v>700000</v>
      </c>
      <c r="F21" s="35">
        <v>700000</v>
      </c>
      <c r="G21" s="143">
        <v>0</v>
      </c>
      <c r="H21" s="125">
        <v>307.60000000000002</v>
      </c>
      <c r="I21" s="114">
        <v>0</v>
      </c>
      <c r="J21" s="114">
        <v>0</v>
      </c>
      <c r="K21" s="154">
        <v>0</v>
      </c>
    </row>
    <row r="22" spans="1:11" ht="75" customHeight="1" x14ac:dyDescent="0.2">
      <c r="A22" s="59">
        <f t="shared" si="0"/>
        <v>16</v>
      </c>
      <c r="B22" s="34">
        <v>262094</v>
      </c>
      <c r="C22" s="96" t="s">
        <v>219</v>
      </c>
      <c r="D22" s="68" t="s">
        <v>185</v>
      </c>
      <c r="E22" s="181">
        <v>800000</v>
      </c>
      <c r="F22" s="35">
        <v>800000</v>
      </c>
      <c r="G22" s="143">
        <v>0</v>
      </c>
      <c r="H22" s="125">
        <v>401</v>
      </c>
      <c r="I22" s="114">
        <v>0</v>
      </c>
      <c r="J22" s="114">
        <v>0</v>
      </c>
      <c r="K22" s="154">
        <v>0</v>
      </c>
    </row>
    <row r="23" spans="1:11" ht="75" customHeight="1" x14ac:dyDescent="0.2">
      <c r="A23" s="59">
        <f t="shared" si="0"/>
        <v>17</v>
      </c>
      <c r="B23" s="34">
        <f>+B22+1</f>
        <v>262095</v>
      </c>
      <c r="C23" s="96" t="s">
        <v>238</v>
      </c>
      <c r="D23" s="68" t="s">
        <v>185</v>
      </c>
      <c r="E23" s="181">
        <v>700000</v>
      </c>
      <c r="F23" s="35">
        <v>700000</v>
      </c>
      <c r="G23" s="143">
        <v>0</v>
      </c>
      <c r="H23" s="125">
        <v>335.4</v>
      </c>
      <c r="I23" s="114">
        <v>0</v>
      </c>
      <c r="J23" s="114">
        <v>0</v>
      </c>
      <c r="K23" s="154">
        <v>0</v>
      </c>
    </row>
    <row r="24" spans="1:11" ht="75" customHeight="1" x14ac:dyDescent="0.2">
      <c r="A24" s="59">
        <f t="shared" si="0"/>
        <v>18</v>
      </c>
      <c r="B24" s="34">
        <f>+B23+1</f>
        <v>262096</v>
      </c>
      <c r="C24" s="96" t="s">
        <v>239</v>
      </c>
      <c r="D24" s="68" t="s">
        <v>185</v>
      </c>
      <c r="E24" s="181">
        <v>800000</v>
      </c>
      <c r="F24" s="35">
        <v>800000</v>
      </c>
      <c r="G24" s="143">
        <v>0</v>
      </c>
      <c r="H24" s="125">
        <v>376.6</v>
      </c>
      <c r="I24" s="114">
        <v>0</v>
      </c>
      <c r="J24" s="114">
        <v>0</v>
      </c>
      <c r="K24" s="154">
        <v>0</v>
      </c>
    </row>
    <row r="25" spans="1:11" ht="75" customHeight="1" x14ac:dyDescent="0.2">
      <c r="A25" s="59">
        <f t="shared" si="0"/>
        <v>19</v>
      </c>
      <c r="B25" s="34">
        <f>+B24+1</f>
        <v>262097</v>
      </c>
      <c r="C25" s="96" t="s">
        <v>220</v>
      </c>
      <c r="D25" s="68" t="s">
        <v>185</v>
      </c>
      <c r="E25" s="181">
        <v>700000</v>
      </c>
      <c r="F25" s="35">
        <v>700000</v>
      </c>
      <c r="G25" s="143">
        <v>0</v>
      </c>
      <c r="H25" s="125">
        <v>292</v>
      </c>
      <c r="I25" s="114">
        <v>0</v>
      </c>
      <c r="J25" s="114">
        <v>0</v>
      </c>
      <c r="K25" s="154">
        <v>0</v>
      </c>
    </row>
    <row r="26" spans="1:11" ht="75" customHeight="1" x14ac:dyDescent="0.2">
      <c r="A26" s="59">
        <f t="shared" si="0"/>
        <v>20</v>
      </c>
      <c r="B26" s="34">
        <f>+B25+1</f>
        <v>262098</v>
      </c>
      <c r="C26" s="96" t="s">
        <v>240</v>
      </c>
      <c r="D26" s="68" t="s">
        <v>185</v>
      </c>
      <c r="E26" s="181">
        <v>900000</v>
      </c>
      <c r="F26" s="35">
        <v>900000</v>
      </c>
      <c r="G26" s="143">
        <v>0</v>
      </c>
      <c r="H26" s="125">
        <v>410.2</v>
      </c>
      <c r="I26" s="114">
        <v>0</v>
      </c>
      <c r="J26" s="114">
        <v>0</v>
      </c>
      <c r="K26" s="154">
        <v>0</v>
      </c>
    </row>
    <row r="27" spans="1:11" ht="75" customHeight="1" x14ac:dyDescent="0.2">
      <c r="A27" s="59">
        <f t="shared" si="0"/>
        <v>21</v>
      </c>
      <c r="B27" s="34">
        <f>+B26+1</f>
        <v>262099</v>
      </c>
      <c r="C27" s="96" t="s">
        <v>241</v>
      </c>
      <c r="D27" s="68" t="s">
        <v>185</v>
      </c>
      <c r="E27" s="181">
        <v>900000</v>
      </c>
      <c r="F27" s="35">
        <v>900000</v>
      </c>
      <c r="G27" s="143">
        <v>0</v>
      </c>
      <c r="H27" s="125">
        <v>401.4</v>
      </c>
      <c r="I27" s="114">
        <v>0</v>
      </c>
      <c r="J27" s="114">
        <v>0</v>
      </c>
      <c r="K27" s="154">
        <v>0</v>
      </c>
    </row>
    <row r="28" spans="1:11" ht="75" customHeight="1" x14ac:dyDescent="0.2">
      <c r="A28" s="59">
        <f t="shared" si="0"/>
        <v>22</v>
      </c>
      <c r="B28" s="34">
        <f t="shared" ref="B28:B37" si="1">+B27+1</f>
        <v>262100</v>
      </c>
      <c r="C28" s="96" t="s">
        <v>221</v>
      </c>
      <c r="D28" s="68" t="s">
        <v>185</v>
      </c>
      <c r="E28" s="181">
        <v>900000</v>
      </c>
      <c r="F28" s="35">
        <v>900000</v>
      </c>
      <c r="G28" s="143">
        <v>0</v>
      </c>
      <c r="H28" s="125">
        <v>396.6</v>
      </c>
      <c r="I28" s="114">
        <v>0</v>
      </c>
      <c r="J28" s="114">
        <v>0</v>
      </c>
      <c r="K28" s="154">
        <v>0</v>
      </c>
    </row>
    <row r="29" spans="1:11" ht="75" customHeight="1" x14ac:dyDescent="0.2">
      <c r="A29" s="59">
        <f t="shared" si="0"/>
        <v>23</v>
      </c>
      <c r="B29" s="34">
        <f t="shared" si="1"/>
        <v>262101</v>
      </c>
      <c r="C29" s="96" t="s">
        <v>222</v>
      </c>
      <c r="D29" s="68" t="s">
        <v>185</v>
      </c>
      <c r="E29" s="181">
        <v>700000</v>
      </c>
      <c r="F29" s="35">
        <v>700000</v>
      </c>
      <c r="G29" s="143">
        <v>0</v>
      </c>
      <c r="H29" s="125">
        <v>299.5</v>
      </c>
      <c r="I29" s="114">
        <v>0</v>
      </c>
      <c r="J29" s="114">
        <v>0</v>
      </c>
      <c r="K29" s="154">
        <v>0</v>
      </c>
    </row>
    <row r="30" spans="1:11" ht="75" customHeight="1" x14ac:dyDescent="0.2">
      <c r="A30" s="59">
        <f t="shared" si="0"/>
        <v>24</v>
      </c>
      <c r="B30" s="34">
        <f t="shared" si="1"/>
        <v>262102</v>
      </c>
      <c r="C30" s="96" t="s">
        <v>223</v>
      </c>
      <c r="D30" s="68" t="s">
        <v>185</v>
      </c>
      <c r="E30" s="181">
        <v>900000</v>
      </c>
      <c r="F30" s="35">
        <v>900000</v>
      </c>
      <c r="G30" s="143">
        <v>0</v>
      </c>
      <c r="H30" s="125">
        <v>383.4</v>
      </c>
      <c r="I30" s="114">
        <v>0</v>
      </c>
      <c r="J30" s="114">
        <v>0</v>
      </c>
      <c r="K30" s="154">
        <v>0</v>
      </c>
    </row>
    <row r="31" spans="1:11" ht="75" customHeight="1" x14ac:dyDescent="0.2">
      <c r="A31" s="59">
        <f t="shared" si="0"/>
        <v>25</v>
      </c>
      <c r="B31" s="34">
        <f t="shared" si="1"/>
        <v>262103</v>
      </c>
      <c r="C31" s="96" t="s">
        <v>242</v>
      </c>
      <c r="D31" s="68" t="s">
        <v>185</v>
      </c>
      <c r="E31" s="181">
        <v>800000</v>
      </c>
      <c r="F31" s="35">
        <v>800000</v>
      </c>
      <c r="G31" s="143">
        <v>0</v>
      </c>
      <c r="H31" s="125">
        <v>401</v>
      </c>
      <c r="I31" s="114">
        <v>0</v>
      </c>
      <c r="J31" s="114">
        <v>0</v>
      </c>
      <c r="K31" s="154">
        <v>0</v>
      </c>
    </row>
    <row r="32" spans="1:11" ht="75" customHeight="1" x14ac:dyDescent="0.2">
      <c r="A32" s="59">
        <f t="shared" si="0"/>
        <v>26</v>
      </c>
      <c r="B32" s="34">
        <f t="shared" si="1"/>
        <v>262104</v>
      </c>
      <c r="C32" s="96" t="s">
        <v>243</v>
      </c>
      <c r="D32" s="68" t="s">
        <v>185</v>
      </c>
      <c r="E32" s="181">
        <v>700000</v>
      </c>
      <c r="F32" s="35">
        <v>700000</v>
      </c>
      <c r="G32" s="143">
        <v>0</v>
      </c>
      <c r="H32" s="125">
        <v>314.39999999999998</v>
      </c>
      <c r="I32" s="114">
        <v>0</v>
      </c>
      <c r="J32" s="114">
        <v>0</v>
      </c>
      <c r="K32" s="154">
        <v>0</v>
      </c>
    </row>
    <row r="33" spans="1:11" ht="75" customHeight="1" x14ac:dyDescent="0.2">
      <c r="A33" s="59">
        <f t="shared" si="0"/>
        <v>27</v>
      </c>
      <c r="B33" s="34">
        <f t="shared" si="1"/>
        <v>262105</v>
      </c>
      <c r="C33" s="96" t="s">
        <v>244</v>
      </c>
      <c r="D33" s="68" t="s">
        <v>185</v>
      </c>
      <c r="E33" s="181">
        <v>700000</v>
      </c>
      <c r="F33" s="35">
        <v>700000</v>
      </c>
      <c r="G33" s="143">
        <v>0</v>
      </c>
      <c r="H33" s="125">
        <v>335.4</v>
      </c>
      <c r="I33" s="114">
        <v>0</v>
      </c>
      <c r="J33" s="114">
        <v>0</v>
      </c>
      <c r="K33" s="154">
        <v>0</v>
      </c>
    </row>
    <row r="34" spans="1:11" ht="75" customHeight="1" x14ac:dyDescent="0.2">
      <c r="A34" s="59">
        <f t="shared" si="0"/>
        <v>28</v>
      </c>
      <c r="B34" s="34">
        <f t="shared" si="1"/>
        <v>262106</v>
      </c>
      <c r="C34" s="96" t="s">
        <v>224</v>
      </c>
      <c r="D34" s="68" t="s">
        <v>185</v>
      </c>
      <c r="E34" s="181">
        <v>700000</v>
      </c>
      <c r="F34" s="35">
        <v>700000</v>
      </c>
      <c r="G34" s="143">
        <v>0</v>
      </c>
      <c r="H34" s="125">
        <v>338.5</v>
      </c>
      <c r="I34" s="114">
        <v>0</v>
      </c>
      <c r="J34" s="114">
        <v>0</v>
      </c>
      <c r="K34" s="154">
        <v>0</v>
      </c>
    </row>
    <row r="35" spans="1:11" ht="75" customHeight="1" x14ac:dyDescent="0.2">
      <c r="A35" s="59">
        <f t="shared" si="0"/>
        <v>29</v>
      </c>
      <c r="B35" s="34">
        <f t="shared" si="1"/>
        <v>262107</v>
      </c>
      <c r="C35" s="96" t="s">
        <v>245</v>
      </c>
      <c r="D35" s="68" t="s">
        <v>185</v>
      </c>
      <c r="E35" s="181">
        <v>700000</v>
      </c>
      <c r="F35" s="35">
        <v>700000</v>
      </c>
      <c r="G35" s="143">
        <v>0</v>
      </c>
      <c r="H35" s="125">
        <v>292</v>
      </c>
      <c r="I35" s="114">
        <v>0</v>
      </c>
      <c r="J35" s="114">
        <v>0</v>
      </c>
      <c r="K35" s="154">
        <v>0</v>
      </c>
    </row>
    <row r="36" spans="1:11" ht="75" customHeight="1" x14ac:dyDescent="0.2">
      <c r="A36" s="59">
        <f t="shared" si="0"/>
        <v>30</v>
      </c>
      <c r="B36" s="34">
        <f t="shared" si="1"/>
        <v>262108</v>
      </c>
      <c r="C36" s="96" t="s">
        <v>225</v>
      </c>
      <c r="D36" s="68" t="s">
        <v>185</v>
      </c>
      <c r="E36" s="181">
        <v>700000</v>
      </c>
      <c r="F36" s="35">
        <v>700000</v>
      </c>
      <c r="G36" s="143">
        <v>0</v>
      </c>
      <c r="H36" s="125">
        <v>335.4</v>
      </c>
      <c r="I36" s="114">
        <v>0</v>
      </c>
      <c r="J36" s="114">
        <v>0</v>
      </c>
      <c r="K36" s="154">
        <v>0</v>
      </c>
    </row>
    <row r="37" spans="1:11" ht="75" customHeight="1" x14ac:dyDescent="0.2">
      <c r="A37" s="59">
        <f t="shared" si="0"/>
        <v>31</v>
      </c>
      <c r="B37" s="34">
        <f t="shared" si="1"/>
        <v>262109</v>
      </c>
      <c r="C37" s="96" t="s">
        <v>246</v>
      </c>
      <c r="D37" s="68" t="s">
        <v>185</v>
      </c>
      <c r="E37" s="181">
        <v>700000</v>
      </c>
      <c r="F37" s="35">
        <v>700000</v>
      </c>
      <c r="G37" s="143">
        <v>0</v>
      </c>
      <c r="H37" s="125">
        <v>298</v>
      </c>
      <c r="I37" s="114">
        <v>0</v>
      </c>
      <c r="J37" s="114">
        <v>0</v>
      </c>
      <c r="K37" s="154">
        <v>0</v>
      </c>
    </row>
    <row r="38" spans="1:11" ht="75" customHeight="1" thickBot="1" x14ac:dyDescent="0.25">
      <c r="A38" s="161">
        <f t="shared" si="0"/>
        <v>32</v>
      </c>
      <c r="B38" s="178">
        <v>71361</v>
      </c>
      <c r="C38" s="163" t="s">
        <v>196</v>
      </c>
      <c r="D38" s="164" t="s">
        <v>185</v>
      </c>
      <c r="E38" s="182">
        <v>2000000</v>
      </c>
      <c r="F38" s="179">
        <v>2000000</v>
      </c>
      <c r="G38" s="183">
        <v>0</v>
      </c>
      <c r="H38" s="189">
        <v>9034</v>
      </c>
      <c r="I38" s="190">
        <v>0</v>
      </c>
      <c r="J38" s="190">
        <v>0</v>
      </c>
      <c r="K38" s="170">
        <v>0</v>
      </c>
    </row>
    <row r="39" spans="1:11" ht="23.25" customHeight="1" thickBot="1" x14ac:dyDescent="0.25">
      <c r="A39" s="252" t="s">
        <v>44</v>
      </c>
      <c r="B39" s="253"/>
      <c r="C39" s="253"/>
      <c r="D39" s="180"/>
      <c r="E39" s="184">
        <f>SUM(E7:E38)</f>
        <v>30000000</v>
      </c>
      <c r="F39" s="177">
        <f>SUM(F7:F38)</f>
        <v>30000000</v>
      </c>
      <c r="G39" s="185">
        <f>SUM(G7:G38)</f>
        <v>0</v>
      </c>
      <c r="H39" s="191">
        <f t="shared" ref="H39:K39" si="2">SUM(H7:H38)</f>
        <v>48165.200000000004</v>
      </c>
      <c r="I39" s="191">
        <f t="shared" si="2"/>
        <v>0</v>
      </c>
      <c r="J39" s="191">
        <f t="shared" si="2"/>
        <v>0</v>
      </c>
      <c r="K39" s="191">
        <f t="shared" si="2"/>
        <v>0</v>
      </c>
    </row>
    <row r="41" spans="1:11" x14ac:dyDescent="0.2">
      <c r="A41" s="280" t="s">
        <v>249</v>
      </c>
    </row>
    <row r="42" spans="1:11" x14ac:dyDescent="0.2">
      <c r="A42" s="280" t="s">
        <v>250</v>
      </c>
    </row>
  </sheetData>
  <mergeCells count="10">
    <mergeCell ref="H4:K4"/>
    <mergeCell ref="E4:G4"/>
    <mergeCell ref="A39:C39"/>
    <mergeCell ref="A1:D1"/>
    <mergeCell ref="A2:D2"/>
    <mergeCell ref="A3:D3"/>
    <mergeCell ref="A4:A5"/>
    <mergeCell ref="B4:B5"/>
    <mergeCell ref="C4:C5"/>
    <mergeCell ref="D4:D5"/>
  </mergeCells>
  <conditionalFormatting sqref="B40:B1048576 B1:B5 A39 B7:B38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K15"/>
  <sheetViews>
    <sheetView view="pageBreakPreview" zoomScale="70" zoomScaleNormal="80" zoomScaleSheetLayoutView="70" workbookViewId="0">
      <pane ySplit="5" topLeftCell="A9" activePane="bottomLeft" state="frozen"/>
      <selection activeCell="A3" sqref="A3:XFD3"/>
      <selection pane="bottomLeft" activeCell="A13" sqref="A13:A14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5703125" style="50" customWidth="1"/>
    <col min="6" max="6" width="25.85546875" style="38" customWidth="1"/>
    <col min="7" max="7" width="27.7109375" style="38" customWidth="1"/>
    <col min="8" max="8" width="19.42578125" style="38" customWidth="1"/>
    <col min="9" max="11" width="18.85546875" style="38" customWidth="1"/>
    <col min="12" max="16384" width="11.42578125" style="1"/>
  </cols>
  <sheetData>
    <row r="1" spans="1:11" ht="15" customHeight="1" x14ac:dyDescent="0.2">
      <c r="A1" s="222" t="s">
        <v>0</v>
      </c>
      <c r="B1" s="222"/>
      <c r="C1" s="222"/>
      <c r="D1" s="222"/>
    </row>
    <row r="2" spans="1:11" ht="15" customHeight="1" x14ac:dyDescent="0.2">
      <c r="A2" s="222" t="s">
        <v>199</v>
      </c>
      <c r="B2" s="222"/>
      <c r="C2" s="222"/>
      <c r="D2" s="222"/>
    </row>
    <row r="3" spans="1:11" ht="15.75" customHeight="1" thickBot="1" x14ac:dyDescent="0.25">
      <c r="A3" s="222" t="s">
        <v>230</v>
      </c>
      <c r="B3" s="222"/>
      <c r="C3" s="222"/>
      <c r="D3" s="222"/>
      <c r="J3" s="175" t="s">
        <v>248</v>
      </c>
    </row>
    <row r="4" spans="1:11" s="5" customFormat="1" ht="15.75" customHeight="1" x14ac:dyDescent="0.25">
      <c r="A4" s="230" t="s">
        <v>2</v>
      </c>
      <c r="B4" s="232" t="s">
        <v>3</v>
      </c>
      <c r="C4" s="255" t="s">
        <v>4</v>
      </c>
      <c r="D4" s="239" t="s">
        <v>55</v>
      </c>
      <c r="E4" s="260" t="s">
        <v>49</v>
      </c>
      <c r="F4" s="261"/>
      <c r="G4" s="262"/>
      <c r="H4" s="257" t="s">
        <v>51</v>
      </c>
      <c r="I4" s="258"/>
      <c r="J4" s="258"/>
      <c r="K4" s="259"/>
    </row>
    <row r="5" spans="1:11" s="5" customFormat="1" ht="22.5" customHeight="1" thickBot="1" x14ac:dyDescent="0.3">
      <c r="A5" s="231"/>
      <c r="B5" s="233"/>
      <c r="C5" s="256"/>
      <c r="D5" s="240"/>
      <c r="E5" s="187" t="s">
        <v>48</v>
      </c>
      <c r="F5" s="188" t="s">
        <v>47</v>
      </c>
      <c r="G5" s="142" t="s">
        <v>53</v>
      </c>
      <c r="H5" s="84" t="s">
        <v>50</v>
      </c>
      <c r="I5" s="85" t="s">
        <v>48</v>
      </c>
      <c r="J5" s="85" t="s">
        <v>47</v>
      </c>
      <c r="K5" s="86" t="s">
        <v>53</v>
      </c>
    </row>
    <row r="6" spans="1:11" ht="15" customHeight="1" x14ac:dyDescent="0.2">
      <c r="A6" s="107" t="s">
        <v>191</v>
      </c>
      <c r="B6" s="108"/>
      <c r="C6" s="108"/>
      <c r="D6" s="131"/>
      <c r="E6" s="107"/>
      <c r="F6" s="108"/>
      <c r="G6" s="109"/>
      <c r="H6" s="186"/>
      <c r="I6" s="108"/>
      <c r="J6" s="108"/>
      <c r="K6" s="109"/>
    </row>
    <row r="7" spans="1:11" s="49" customFormat="1" ht="75" customHeight="1" x14ac:dyDescent="0.25">
      <c r="A7" s="59">
        <v>1</v>
      </c>
      <c r="B7" s="8">
        <v>133043</v>
      </c>
      <c r="C7" s="96" t="s">
        <v>46</v>
      </c>
      <c r="D7" s="68" t="s">
        <v>185</v>
      </c>
      <c r="E7" s="195">
        <v>5973983</v>
      </c>
      <c r="F7" s="48">
        <v>5973983</v>
      </c>
      <c r="G7" s="150">
        <v>0</v>
      </c>
      <c r="H7" s="152">
        <v>5952</v>
      </c>
      <c r="I7" s="153">
        <v>0</v>
      </c>
      <c r="J7" s="153">
        <v>0</v>
      </c>
      <c r="K7" s="154">
        <v>0</v>
      </c>
    </row>
    <row r="8" spans="1:11" s="49" customFormat="1" ht="75" customHeight="1" x14ac:dyDescent="0.25">
      <c r="A8" s="59">
        <f>+A7+1</f>
        <v>2</v>
      </c>
      <c r="B8" s="8">
        <v>133210</v>
      </c>
      <c r="C8" s="96" t="s">
        <v>197</v>
      </c>
      <c r="D8" s="68" t="s">
        <v>185</v>
      </c>
      <c r="E8" s="195">
        <v>475807</v>
      </c>
      <c r="F8" s="48">
        <v>475807</v>
      </c>
      <c r="G8" s="150">
        <v>0</v>
      </c>
      <c r="H8" s="152">
        <v>1648</v>
      </c>
      <c r="I8" s="153">
        <v>0</v>
      </c>
      <c r="J8" s="153">
        <v>0</v>
      </c>
      <c r="K8" s="154">
        <v>0</v>
      </c>
    </row>
    <row r="9" spans="1:11" s="49" customFormat="1" ht="75" customHeight="1" x14ac:dyDescent="0.25">
      <c r="A9" s="59">
        <f>+A8+1</f>
        <v>3</v>
      </c>
      <c r="B9" s="8">
        <v>205031</v>
      </c>
      <c r="C9" s="96" t="s">
        <v>198</v>
      </c>
      <c r="D9" s="68" t="s">
        <v>185</v>
      </c>
      <c r="E9" s="195">
        <v>10590000</v>
      </c>
      <c r="F9" s="48">
        <v>10590000</v>
      </c>
      <c r="G9" s="150">
        <v>0</v>
      </c>
      <c r="H9" s="152">
        <v>3270</v>
      </c>
      <c r="I9" s="153">
        <v>3270</v>
      </c>
      <c r="J9" s="153">
        <v>2223</v>
      </c>
      <c r="K9" s="154">
        <v>0</v>
      </c>
    </row>
    <row r="10" spans="1:11" s="49" customFormat="1" ht="75" customHeight="1" thickBot="1" x14ac:dyDescent="0.3">
      <c r="A10" s="60">
        <f>+A9+1</f>
        <v>4</v>
      </c>
      <c r="B10" s="192">
        <v>55903</v>
      </c>
      <c r="C10" s="111" t="s">
        <v>45</v>
      </c>
      <c r="D10" s="71" t="s">
        <v>185</v>
      </c>
      <c r="E10" s="196">
        <v>2535000</v>
      </c>
      <c r="F10" s="193">
        <v>2535000</v>
      </c>
      <c r="G10" s="197">
        <v>0</v>
      </c>
      <c r="H10" s="199">
        <v>444.44</v>
      </c>
      <c r="I10" s="200">
        <v>0</v>
      </c>
      <c r="J10" s="200">
        <v>0</v>
      </c>
      <c r="K10" s="201">
        <v>0</v>
      </c>
    </row>
    <row r="11" spans="1:11" ht="23.25" customHeight="1" thickBot="1" x14ac:dyDescent="0.25">
      <c r="A11" s="246" t="s">
        <v>44</v>
      </c>
      <c r="B11" s="247"/>
      <c r="C11" s="247"/>
      <c r="D11" s="141"/>
      <c r="E11" s="198">
        <f>SUM(E7:E10)</f>
        <v>19574790</v>
      </c>
      <c r="F11" s="194">
        <f>SUM(F7:F10)</f>
        <v>19574790</v>
      </c>
      <c r="G11" s="83">
        <f>SUM(G7:G10)</f>
        <v>0</v>
      </c>
      <c r="H11" s="171">
        <f>SUM(H7:H10)</f>
        <v>11314.44</v>
      </c>
      <c r="I11" s="171">
        <f t="shared" ref="I11:K11" si="0">SUM(I7:I10)</f>
        <v>3270</v>
      </c>
      <c r="J11" s="171">
        <f t="shared" si="0"/>
        <v>2223</v>
      </c>
      <c r="K11" s="171">
        <f t="shared" si="0"/>
        <v>0</v>
      </c>
    </row>
    <row r="13" spans="1:11" x14ac:dyDescent="0.2">
      <c r="A13" s="280" t="s">
        <v>249</v>
      </c>
      <c r="B13" s="36"/>
      <c r="D13" s="14"/>
    </row>
    <row r="14" spans="1:11" x14ac:dyDescent="0.2">
      <c r="A14" s="280" t="s">
        <v>250</v>
      </c>
      <c r="B14" s="36"/>
    </row>
    <row r="15" spans="1:11" x14ac:dyDescent="0.2">
      <c r="B15" s="36"/>
    </row>
  </sheetData>
  <mergeCells count="10">
    <mergeCell ref="H4:K4"/>
    <mergeCell ref="A11:C11"/>
    <mergeCell ref="E4:G4"/>
    <mergeCell ref="A1:D1"/>
    <mergeCell ref="A2:D2"/>
    <mergeCell ref="A3:D3"/>
    <mergeCell ref="A4:A5"/>
    <mergeCell ref="B4:B5"/>
    <mergeCell ref="C4:C5"/>
    <mergeCell ref="D4:D5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  <pageSetUpPr fitToPage="1"/>
  </sheetPr>
  <dimension ref="A1:K13"/>
  <sheetViews>
    <sheetView tabSelected="1" view="pageBreakPreview" zoomScale="70" zoomScaleNormal="80" zoomScaleSheetLayoutView="70" workbookViewId="0">
      <pane ySplit="5" topLeftCell="A6" activePane="bottomLeft" state="frozen"/>
      <selection activeCell="E158" sqref="E158"/>
      <selection pane="bottomLeft" activeCell="E21" sqref="E21"/>
    </sheetView>
  </sheetViews>
  <sheetFormatPr baseColWidth="10" defaultColWidth="11.42578125" defaultRowHeight="14.25" x14ac:dyDescent="0.2"/>
  <cols>
    <col min="1" max="1" width="10" style="5" customWidth="1"/>
    <col min="2" max="2" width="12" style="36" bestFit="1" customWidth="1"/>
    <col min="3" max="3" width="51.42578125" style="3" customWidth="1"/>
    <col min="4" max="4" width="23.85546875" style="3" customWidth="1"/>
    <col min="5" max="5" width="27.5703125" style="39" customWidth="1"/>
    <col min="6" max="6" width="25.85546875" style="40" customWidth="1"/>
    <col min="7" max="7" width="16.28515625" style="40" bestFit="1" customWidth="1"/>
    <col min="8" max="8" width="18.5703125" style="41" bestFit="1" customWidth="1"/>
    <col min="9" max="9" width="16.5703125" style="41" customWidth="1"/>
    <col min="10" max="10" width="22.42578125" style="41" bestFit="1" customWidth="1"/>
    <col min="11" max="11" width="16.28515625" style="38" bestFit="1" customWidth="1"/>
    <col min="12" max="16384" width="11.42578125" style="1"/>
  </cols>
  <sheetData>
    <row r="1" spans="1:11" s="47" customFormat="1" ht="18" customHeight="1" x14ac:dyDescent="0.2">
      <c r="A1" s="222" t="s">
        <v>0</v>
      </c>
      <c r="B1" s="222"/>
      <c r="C1" s="222"/>
      <c r="D1" s="222"/>
      <c r="E1" s="43"/>
      <c r="F1" s="44"/>
      <c r="G1" s="44"/>
      <c r="H1" s="45"/>
      <c r="I1" s="45"/>
      <c r="J1" s="45"/>
      <c r="K1" s="46"/>
    </row>
    <row r="2" spans="1:11" s="47" customFormat="1" ht="20.25" customHeight="1" x14ac:dyDescent="0.2">
      <c r="A2" s="263" t="s">
        <v>186</v>
      </c>
      <c r="B2" s="263"/>
      <c r="C2" s="263"/>
      <c r="D2" s="263"/>
      <c r="E2" s="263"/>
      <c r="F2" s="44"/>
      <c r="G2" s="44"/>
      <c r="H2" s="45"/>
      <c r="I2" s="45"/>
      <c r="J2" s="45"/>
      <c r="K2" s="46"/>
    </row>
    <row r="3" spans="1:11" s="47" customFormat="1" ht="20.25" customHeight="1" thickBot="1" x14ac:dyDescent="0.25">
      <c r="A3" s="222" t="s">
        <v>230</v>
      </c>
      <c r="B3" s="222"/>
      <c r="C3" s="222"/>
      <c r="D3" s="222"/>
      <c r="E3" s="43"/>
      <c r="F3" s="44"/>
      <c r="G3" s="44"/>
      <c r="H3" s="45"/>
      <c r="I3" s="45"/>
      <c r="J3" s="175" t="s">
        <v>248</v>
      </c>
      <c r="K3" s="46"/>
    </row>
    <row r="4" spans="1:11" ht="15.75" customHeight="1" x14ac:dyDescent="0.2">
      <c r="A4" s="230" t="s">
        <v>2</v>
      </c>
      <c r="B4" s="232" t="s">
        <v>3</v>
      </c>
      <c r="C4" s="255" t="s">
        <v>4</v>
      </c>
      <c r="D4" s="239" t="s">
        <v>55</v>
      </c>
      <c r="E4" s="269" t="s">
        <v>49</v>
      </c>
      <c r="F4" s="270"/>
      <c r="G4" s="271"/>
      <c r="H4" s="275" t="s">
        <v>247</v>
      </c>
      <c r="I4" s="276"/>
      <c r="J4" s="276"/>
      <c r="K4" s="277"/>
    </row>
    <row r="5" spans="1:11" ht="22.5" customHeight="1" thickBot="1" x14ac:dyDescent="0.25">
      <c r="A5" s="231"/>
      <c r="B5" s="233"/>
      <c r="C5" s="256"/>
      <c r="D5" s="240"/>
      <c r="E5" s="272" t="s">
        <v>48</v>
      </c>
      <c r="F5" s="273" t="s">
        <v>47</v>
      </c>
      <c r="G5" s="274" t="s">
        <v>53</v>
      </c>
      <c r="H5" s="278" t="s">
        <v>50</v>
      </c>
      <c r="I5" s="279" t="s">
        <v>48</v>
      </c>
      <c r="J5" s="279" t="s">
        <v>47</v>
      </c>
      <c r="K5" s="86" t="s">
        <v>53</v>
      </c>
    </row>
    <row r="6" spans="1:11" ht="15" customHeight="1" x14ac:dyDescent="0.2">
      <c r="A6" s="107" t="s">
        <v>187</v>
      </c>
      <c r="B6" s="108"/>
      <c r="C6" s="108"/>
      <c r="D6" s="131"/>
      <c r="E6" s="107"/>
      <c r="F6" s="108"/>
      <c r="G6" s="109"/>
      <c r="H6" s="186"/>
      <c r="I6" s="108"/>
      <c r="J6" s="108"/>
      <c r="K6" s="109"/>
    </row>
    <row r="7" spans="1:11" s="2" customFormat="1" ht="75" customHeight="1" x14ac:dyDescent="0.2">
      <c r="A7" s="59">
        <v>1</v>
      </c>
      <c r="B7" s="8">
        <v>171980</v>
      </c>
      <c r="C7" s="96" t="s">
        <v>188</v>
      </c>
      <c r="D7" s="68" t="s">
        <v>163</v>
      </c>
      <c r="E7" s="149">
        <v>2275992</v>
      </c>
      <c r="F7" s="42">
        <v>2275992</v>
      </c>
      <c r="G7" s="264">
        <v>0</v>
      </c>
      <c r="H7" s="152">
        <v>354</v>
      </c>
      <c r="I7" s="153">
        <v>0</v>
      </c>
      <c r="J7" s="153">
        <v>0</v>
      </c>
      <c r="K7" s="154">
        <v>0</v>
      </c>
    </row>
    <row r="8" spans="1:11" s="2" customFormat="1" ht="75" customHeight="1" x14ac:dyDescent="0.2">
      <c r="A8" s="59">
        <v>2</v>
      </c>
      <c r="B8" s="8">
        <v>184337</v>
      </c>
      <c r="C8" s="96" t="s">
        <v>189</v>
      </c>
      <c r="D8" s="68" t="s">
        <v>163</v>
      </c>
      <c r="E8" s="149">
        <v>842402</v>
      </c>
      <c r="F8" s="42">
        <v>842402</v>
      </c>
      <c r="G8" s="264">
        <v>0</v>
      </c>
      <c r="H8" s="152">
        <v>563</v>
      </c>
      <c r="I8" s="153">
        <v>0</v>
      </c>
      <c r="J8" s="153">
        <v>0</v>
      </c>
      <c r="K8" s="154">
        <v>0</v>
      </c>
    </row>
    <row r="9" spans="1:11" s="2" customFormat="1" ht="75" customHeight="1" thickBot="1" x14ac:dyDescent="0.25">
      <c r="A9" s="60">
        <v>4</v>
      </c>
      <c r="B9" s="192">
        <v>58761</v>
      </c>
      <c r="C9" s="111" t="s">
        <v>190</v>
      </c>
      <c r="D9" s="71" t="s">
        <v>163</v>
      </c>
      <c r="E9" s="265">
        <v>8564037</v>
      </c>
      <c r="F9" s="266">
        <v>8564037</v>
      </c>
      <c r="G9" s="267">
        <v>0</v>
      </c>
      <c r="H9" s="199">
        <v>810</v>
      </c>
      <c r="I9" s="200">
        <v>0</v>
      </c>
      <c r="J9" s="200">
        <v>0</v>
      </c>
      <c r="K9" s="201">
        <v>0</v>
      </c>
    </row>
    <row r="10" spans="1:11" ht="23.25" customHeight="1" thickBot="1" x14ac:dyDescent="0.25">
      <c r="A10" s="246" t="s">
        <v>44</v>
      </c>
      <c r="B10" s="247"/>
      <c r="C10" s="247"/>
      <c r="D10" s="72"/>
      <c r="E10" s="82">
        <f t="shared" ref="E10:K10" si="0">SUM(E7:E9)</f>
        <v>11682431</v>
      </c>
      <c r="F10" s="63">
        <f t="shared" si="0"/>
        <v>11682431</v>
      </c>
      <c r="G10" s="268">
        <f t="shared" si="0"/>
        <v>0</v>
      </c>
      <c r="H10" s="171">
        <f>SUM(H7:H9)</f>
        <v>1727</v>
      </c>
      <c r="I10" s="172">
        <f t="shared" si="0"/>
        <v>0</v>
      </c>
      <c r="J10" s="172">
        <f t="shared" si="0"/>
        <v>0</v>
      </c>
      <c r="K10" s="173">
        <f t="shared" si="0"/>
        <v>0</v>
      </c>
    </row>
    <row r="12" spans="1:11" x14ac:dyDescent="0.2">
      <c r="A12" s="280" t="s">
        <v>249</v>
      </c>
    </row>
    <row r="13" spans="1:11" x14ac:dyDescent="0.2">
      <c r="A13" s="280" t="s">
        <v>250</v>
      </c>
    </row>
  </sheetData>
  <mergeCells count="9">
    <mergeCell ref="A10:C10"/>
    <mergeCell ref="A1:D1"/>
    <mergeCell ref="A3:D3"/>
    <mergeCell ref="A4:A5"/>
    <mergeCell ref="B4:B5"/>
    <mergeCell ref="C4:C5"/>
    <mergeCell ref="D4:D5"/>
    <mergeCell ref="E4:G4"/>
    <mergeCell ref="H4:K4"/>
  </mergeCells>
  <pageMargins left="0.70866141732283505" right="0.70866141732283505" top="0.74803149606299202" bottom="0.74803149606299202" header="0.31496062992126" footer="0.31496062992126"/>
  <pageSetup paperSize="17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DGC</vt:lpstr>
      <vt:lpstr>UCEE</vt:lpstr>
      <vt:lpstr>FSS</vt:lpstr>
      <vt:lpstr>UDEVIPO</vt:lpstr>
      <vt:lpstr>PROVIAL</vt:lpstr>
      <vt:lpstr>INSIVUMEH</vt:lpstr>
      <vt:lpstr>DGC!Área_de_impresión</vt:lpstr>
      <vt:lpstr>FSS!Área_de_impresión</vt:lpstr>
      <vt:lpstr>INSIVUMEH!Área_de_impresión</vt:lpstr>
      <vt:lpstr>PROVIAL!Área_de_impresión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PROVIAL!Títulos_a_imprimir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2020-01-16T21:54:40Z</cp:lastPrinted>
  <dcterms:created xsi:type="dcterms:W3CDTF">2018-04-24T02:27:34Z</dcterms:created>
  <dcterms:modified xsi:type="dcterms:W3CDTF">2021-02-09T17:46:36Z</dcterms:modified>
</cp:coreProperties>
</file>