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1.247\compartida$\EMA\AÑO 2019\EVELIN\Seguimiento Producción 2019.UDAF\20.12.2019 (Diciembre)\Seguimiento Físico y Financiero funcionamiento e inversión\"/>
    </mc:Choice>
  </mc:AlternateContent>
  <xr:revisionPtr revIDLastSave="0" documentId="13_ncr:1_{080444D3-7DA0-4720-8B7A-A67E11E1DA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GC" sheetId="2" r:id="rId1"/>
    <sheet name="UCEE" sheetId="4" r:id="rId2"/>
    <sheet name="FSS" sheetId="5" r:id="rId3"/>
    <sheet name="UDEVIPO" sheetId="12" r:id="rId4"/>
  </sheets>
  <definedNames>
    <definedName name="_xlnm._FilterDatabase" localSheetId="2" hidden="1">FSS!$A$1:$C$18</definedName>
    <definedName name="_xlnm.Print_Area" localSheetId="0">DGC!$A$1:$O$156</definedName>
    <definedName name="_xlnm.Print_Area" localSheetId="2">FSS!$A$1:$J$23</definedName>
    <definedName name="_xlnm.Print_Area" localSheetId="1">UCEE!$A$1:$BO$20</definedName>
    <definedName name="_xlnm.Print_Area" localSheetId="3">UDEVIPO!$A$1:$J$9</definedName>
    <definedName name="DPSE_21" localSheetId="2">#REF!</definedName>
    <definedName name="DPSE_21" localSheetId="1">#REF!</definedName>
    <definedName name="DPSE_21">#REF!</definedName>
    <definedName name="DPSE25" localSheetId="2">#REF!</definedName>
    <definedName name="DPSE25" localSheetId="1">#REF!</definedName>
    <definedName name="DPSE25">#REF!</definedName>
    <definedName name="_xlnm.Print_Titles" localSheetId="0">DGC!$1:$5</definedName>
    <definedName name="_xlnm.Print_Titles" localSheetId="2">FSS!$4:$5</definedName>
    <definedName name="_xlnm.Print_Titles" localSheetId="1">UCEE!$1:$5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2" l="1"/>
  <c r="I9" i="12"/>
  <c r="H9" i="12"/>
  <c r="E9" i="12"/>
  <c r="J23" i="5"/>
  <c r="I23" i="5"/>
  <c r="H23" i="5"/>
  <c r="J20" i="4"/>
  <c r="I20" i="4"/>
  <c r="H20" i="4"/>
  <c r="J155" i="2"/>
  <c r="I155" i="2"/>
  <c r="H155" i="2"/>
  <c r="A8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7" i="4"/>
  <c r="A66" i="2"/>
  <c r="A68" i="2" s="1"/>
  <c r="A70" i="2" s="1"/>
  <c r="A63" i="2"/>
  <c r="A65" i="2" s="1"/>
  <c r="A67" i="2" s="1"/>
  <c r="A69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G9" i="12" l="1"/>
  <c r="G11" i="12" s="1"/>
  <c r="F9" i="12"/>
  <c r="F11" i="12" s="1"/>
  <c r="G155" i="2" l="1"/>
  <c r="F155" i="2" l="1"/>
  <c r="F20" i="4" l="1"/>
  <c r="F22" i="4" s="1"/>
  <c r="G23" i="5" l="1"/>
  <c r="G25" i="5" s="1"/>
  <c r="E23" i="5"/>
  <c r="E25" i="5" s="1"/>
  <c r="F23" i="5"/>
  <c r="F25" i="5" s="1"/>
  <c r="A95" i="2" l="1"/>
  <c r="A96" i="2" s="1"/>
  <c r="A97" i="2" s="1"/>
  <c r="A98" i="2" s="1"/>
  <c r="A99" i="2" s="1"/>
  <c r="A101" i="2" s="1"/>
  <c r="A102" i="2" s="1"/>
  <c r="A103" i="2" s="1"/>
  <c r="A104" i="2" s="1"/>
  <c r="G20" i="4" l="1"/>
  <c r="G22" i="4" s="1"/>
  <c r="E20" i="4"/>
  <c r="E22" i="4" s="1"/>
  <c r="A84" i="2" l="1"/>
  <c r="A85" i="2" s="1"/>
  <c r="A86" i="2" s="1"/>
  <c r="A87" i="2" s="1"/>
  <c r="A88" i="2" s="1"/>
  <c r="A89" i="2" s="1"/>
  <c r="A90" i="2" s="1"/>
  <c r="A91" i="2" s="1"/>
  <c r="A92" i="2" s="1"/>
  <c r="A47" i="2"/>
  <c r="A71" i="2" l="1"/>
  <c r="A72" i="2" s="1"/>
  <c r="A73" i="2" s="1"/>
  <c r="A74" i="2" s="1"/>
  <c r="A76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106" i="2"/>
  <c r="A107" i="2" s="1"/>
  <c r="A108" i="2" s="1"/>
  <c r="A109" i="2" s="1"/>
  <c r="A110" i="2" s="1"/>
  <c r="A111" i="2" s="1"/>
  <c r="A112" i="2" s="1"/>
  <c r="A113" i="2" s="1"/>
  <c r="A115" i="2" s="1"/>
  <c r="A117" i="2" s="1"/>
  <c r="A118" i="2" s="1"/>
  <c r="A119" i="2" s="1"/>
  <c r="A121" i="2" s="1"/>
  <c r="A122" i="2" s="1"/>
  <c r="A124" i="2" s="1"/>
  <c r="A125" i="2" s="1"/>
  <c r="A126" i="2" s="1"/>
  <c r="A127" i="2" s="1"/>
  <c r="A128" i="2" s="1"/>
  <c r="A130" i="2" s="1"/>
  <c r="A132" i="2" s="1"/>
  <c r="A133" i="2" s="1"/>
  <c r="A134" i="2" s="1"/>
  <c r="A137" i="2" s="1"/>
  <c r="A138" i="2" s="1"/>
  <c r="A139" i="2" s="1"/>
  <c r="A142" i="2" s="1"/>
  <c r="A143" i="2" s="1"/>
  <c r="A144" i="2" s="1"/>
  <c r="A145" i="2" s="1"/>
  <c r="E155" i="2" l="1"/>
</calcChain>
</file>

<file path=xl/sharedStrings.xml><?xml version="1.0" encoding="utf-8"?>
<sst xmlns="http://schemas.openxmlformats.org/spreadsheetml/2006/main" count="424" uniqueCount="203">
  <si>
    <t>MINISTERIO DE COMUNICACIONES , INFRAESTRUCTURA Y VIVIENDA</t>
  </si>
  <si>
    <t>UNIDAD EJECUTORA: DIRECCIÓN GENERAL DE CAMINOS</t>
  </si>
  <si>
    <t>PROGRAMACIÓN DE PROYECTOS DE INVERSIÓN 2019</t>
  </si>
  <si>
    <t>No.</t>
  </si>
  <si>
    <t>SNIP</t>
  </si>
  <si>
    <t>NOMBRE DEL PROYECTO</t>
  </si>
  <si>
    <t>MEJORAMIENTO CARRETERA DE LA RD SCH-7, TRAMO: CA-02 OCC. (CUYOTENANGO) - LA MÁQUINA.</t>
  </si>
  <si>
    <t>MEJORAMIENTO CARRETERA RN7E TRAMO I: SAN JULIÁN -PUENTE CHASCO  (PAVIMENTACIÓN) (JICA-GTP5)</t>
  </si>
  <si>
    <t>REPOSICIÓN CARRETERA CA-12, TRAMO: KM 212+200 - FRONTERA LA ERMITA (KM 227+404), CHIQUIMULA</t>
  </si>
  <si>
    <t>REPOSICIÓN CA-09 SUR, TRAMO: PALÍN - ESCUINTLA, ESCUINTLA</t>
  </si>
  <si>
    <t xml:space="preserve">CONSTRUCCION CAMINO RURAL TRAMO: LOS PAJALES - CHIBAQUITO - CHITOMAX, LONGITUD APROXIMADA DE 17.5 KILÓMETROS, MUNICIPIO DE CUBULCO, DEPARTAMENTO DE BAJA VERAPAZ. </t>
  </si>
  <si>
    <t xml:space="preserve">CONSTRUCCION CARRETERA LIBRAMIENTO CABECERA DEPARTAMENTAL DE CHIMALTENANGO, RUTA CA-1 OCCIDENTE, TRAMO: KM 48 CA-01 OCC. (SAN MIGUEL MORAZAN) - KM 62 CA-01 OCC. </t>
  </si>
  <si>
    <t xml:space="preserve"> CONSTRUCCION DE CAUCE DEL RIO JEREZ Y OBRAS DE PROTECCION EN LA CABECERA MUNICIPAL DE JEREZ, DEPARTAMENTO DE JUTIAPA</t>
  </si>
  <si>
    <t>CONSTRUCCION PASO A DESNIVEL CA-01 ORIENTE BIF - SANTA ELENA BARILLAS, GUATEMALA</t>
  </si>
  <si>
    <t>MEJORAMIENTO CARRETERA RDAV 06, TRAMO: LANQUIN - CAHABON (PAVIMENTACION)</t>
  </si>
  <si>
    <t>MEJORAMIENTO CARRETERA RDHUE-11, TRAMO: ENTRONQUE CA-01 EN EL KILOMETRO 274 - SANTA BARBARA (REHABILITACION)</t>
  </si>
  <si>
    <t>MEJORAMIENTO CARRETERA RD QUI-21 TRAMO I: CHICAMAN - EL SOCH - SECA, LONGITUD 33.66 KM.</t>
  </si>
  <si>
    <t xml:space="preserve"> MEJORAMIENTO CARRETERA RDHUE-6 TRAMO: ENTRONQUE CA-01 EN EL KILOMETRO 314 LA LIBERTAD (REHABILITACION)</t>
  </si>
  <si>
    <t>REPOSICION CARRETERA RN - 16, TRAMO: CA-1 OR. (KM 70) EL BOQUERON - CHIQUIMULILLA, SANTA ROSA</t>
  </si>
  <si>
    <t>MEJORAMIENTO CARRETERA TRAMO: BARBERENA - EL MOLINO - SAN CRISTOBAL FRONTERA Y ACCESO EL MOLINO - VALLE NUEVO (REHABILITACION)</t>
  </si>
  <si>
    <t>MEJORAMIENTO PUENTE VEHICULAR BELICE</t>
  </si>
  <si>
    <t>REPOSICION CARRETERA CA-01 OCC. TRAMO: CHIQUIBAL (KM 232+000), QUETZALTENANGO - BIFURCACION RN-09N HUEHUETENANGO</t>
  </si>
  <si>
    <t>REPOSICION CARRETERA CA-01 OCC. TRAMO: POLOGUA (KM 205+000), TOTONICAPAN - CHIQUIBAL (KM 232+000), QUETZALTENANGO</t>
  </si>
  <si>
    <t>REPOSICION CARRETERA CITO-180, TRAMO: CA-2 OCC. (KM 178+000), RETALHULEU - CRUCE A ZUNIL (KM 213+000), QUETZALTENANGO</t>
  </si>
  <si>
    <t>REPOSICION CARRETERA RD-ESC-27, TRAMO: IPALA - EL SEMILLERO, ESCUINTLA</t>
  </si>
  <si>
    <t>REPOSICION CARRETERA RD GUA-10 TRAMO: CA-1 OR. (KM 25+610) - SANTA ELENA BARILLAS, GUATEMALA</t>
  </si>
  <si>
    <t>REPOSICION CARRETERA RD HUE 12, TRAMO: BIF CA-1 OCC - CAMOJA - DESVIO A SANTA ANA HUISTA, HUEHUETENANGO</t>
  </si>
  <si>
    <t>REPOSICION CARRETERA RD JUT 04, TRAMO: SANTA CATARINA MITA - HORCONES - EL PROGRESO, JUTIAPA</t>
  </si>
  <si>
    <t>REPOSICION CARRETERA RD-AV-9, TRAMO: COBAN - FINCA CHITOC, ALTA VERAPAZ</t>
  </si>
  <si>
    <t>REPOSICION CARRETERA RD-ESC-05, TRAMO: MONUMENTO INGENIO LA UNION, SANTA LUCIA COTZUMALGUAPA - LAS PLAYAS, ESCUITLA</t>
  </si>
  <si>
    <t>REPOSICION CARRETERA RD-IZB-4, TRAMO: CA-9 N (KM 220), TRINCHERAS - MARISCOS - PLAYA DORADA, IZABAL</t>
  </si>
  <si>
    <t>REPOSICION CARRETERA RD-JUT-2, TRAMO: CA-1 OR (KM 124) - LAS ANONAS, JUTIAPA</t>
  </si>
  <si>
    <t>REPOSICION CARRETERA RN-1, TRAMO: GODINEZ - SAN ANDRES SEMETABAJ - PANAJACHEL, SOLOLA</t>
  </si>
  <si>
    <t>REPOSICION CARRETERA RN-11 TRAMO: BIFURCACIÓN CA-02 OCCIDENTE (COCALES), SUCHITEPEQUEZ - SAN LUCAS TOLIMAN, SOLOLA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</si>
  <si>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</si>
  <si>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</si>
  <si>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</si>
  <si>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REPOSICION CARRETERA RN-9N, TRAMO: PIEDRAS DE CAPTSIN - SAN JUAN IXCOY - SOLOMA, HUEHUETENANGO</t>
  </si>
  <si>
    <t>REPOSICION CARRETERA RUTA CA-10 TRAMO: QUEZALTEPEQUE - FRONTERA AGUA CALIENTE, CHIQUIMULA</t>
  </si>
  <si>
    <t>CONSTRUCCION PASO A DESNIVEL DE LA RUTA CA-01 OCCIDENTE EST. 27+500 RETORNO A SAN LUCAS SACATEPEQUEZ, SACATEPEQUEZ</t>
  </si>
  <si>
    <t>CONSTRUCCION PASO A DESNIVEL DE LA RUTA CA-01 OCCIDENTE EST. 33+500 RETORNO A SAN BARTOLOME MILPAS ALTAS, SACATEPEQUEZ</t>
  </si>
  <si>
    <t>MEJORAMIENTO CARRETERA RD QUICHE 4 TRAMO: SANTA CRUZ DEL QUICHE - PATZITE - CHIMENTE</t>
  </si>
  <si>
    <t>MEJORAMIENTO CARRETERA RN-18, TRAMO: LA CUMBRE - SAN LUIS JILOTEPEQUE, JALAPA</t>
  </si>
  <si>
    <t>AMPLIACION CARRETERA A CUATRO CARRILES DE LA RUTA CA-09 NORTE, TRAMO: EL RANCHO, EL PROGRESO - MAYUELAS, ZACAPA</t>
  </si>
  <si>
    <t xml:space="preserve"> CONSTRUCCION CARRETERA RD QUI-21 TRAMO II: SECA - LANCETILLO - SAQUIXPEC - EL PARAISO, LONGITUD 36.54 KM.</t>
  </si>
  <si>
    <t>CONSTRUCCION CARRETERA RD QUI-21 TRAMO IV: SAN JUAN CHACTELA - IXCAN, LONGITUD 45.6 KM.</t>
  </si>
  <si>
    <t>CONSTRUCCION PASO A DESNIVEL RUTA CA - 01 OCCIDENTE CUATRO CAMINOS, TOTONICAPAN</t>
  </si>
  <si>
    <t>CONSTRUCCION PASO A DESNIVEL CA-09 NORTE KM 18+000 ACCESO A PALENCIA, GUATEMALA.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</si>
  <si>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</si>
  <si>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</si>
  <si>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</si>
  <si>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RD-SOL-02 TRAMO: BIFURCACION CA-01 OCC. (KM 162+900) - SANTA CATARINA IXTAHUACAN, SOLOLA</t>
  </si>
  <si>
    <t>MEJORAMIENTO CARRETERA RD-SOL-04 TRAMO: SANTIAGO ATITLAN (KM 171+000) - SAN PEDRO LA LAGUNA (KM 174+220), SOLOLA</t>
  </si>
  <si>
    <t xml:space="preserve"> MEJORAMIENTO CARRETERA RN 12 SUR, TRAMO: SAN MARCOS - GUATIVIL - EL QUETZAL - SINTANÁ</t>
  </si>
  <si>
    <t xml:space="preserve"> MEJORAMIENTO CARRETERA TRAMO: ALDEA CHINCHILA - SAN LUIS, PETEN</t>
  </si>
  <si>
    <t>MEJORAMIENTO CARRETERA BIFURCACION RD-TOT-07, LA UNIVERSAL - ALDEA SANTA ANA, MOMOSTENANGO, TOTONICAPAN</t>
  </si>
  <si>
    <t xml:space="preserve"> MEJORAMIENTO CARRETERA TRAMO: RD-ESC-01 PALIN, ESCUINTLA - SANTA MARIA DE JESUS, SACATEPEQUEZ</t>
  </si>
  <si>
    <t>MEJORAMIENTO CARRETERA RUTA RD QUE-01 TRAMO: BIFURCACIÓN RN-01 - ALDEA LA VICTORIA, SAN JUAN OSTUNCALCO</t>
  </si>
  <si>
    <t>MEJORAMIENTO CARRETERA RN-7W TRAMOS: CUILCO - TECTITAN, SUBTRAMOS: EST. 335+100 A 335+200; EST. 346+100 A 346+200 Y EST. 347+800 A 355+200 (7.4 KMS.)HUEHUETENANGO.</t>
  </si>
  <si>
    <t>MEJORAMIENTO CARRETERA TRAMO: TODOS SANTOS CUCHUMATÁN - ALDEA SAN MARTÍN - CONCEPCIÓN HUISTA, HUEHUETENANGO.</t>
  </si>
  <si>
    <t>REPOSICION CARRETERA CA-01 OCC. TRAMO: TREBOL - 39 AVENIDA CALZADA ROOSEVELT, GUATEMALA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</si>
  <si>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</si>
  <si>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</si>
  <si>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</si>
  <si>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 xml:space="preserve"> REPOSICION CARRETERA CA-02 OCC. TRAMO: KM 211+500, QUETZALTENANGO - KM 250+500, TECUN UMAN, SAN MARCOS</t>
  </si>
  <si>
    <t>REPOSICION CARRETERA CA-13 TRAMO: BIFURCACION CA-09 N (ENTRE RIOS) - FRONTERA CON HONDURAS, IZABAL</t>
  </si>
  <si>
    <t>MEJORAMIENTO CARRETERA RD QUI 25, TRAMO: FTN (ALDEA SAN FRANCISCO) - INGENIEROS (FRONTERA)</t>
  </si>
  <si>
    <t>MEJORAMIENTO CARRETERA CR-CHM-39, TRAMO: TECPAN - SAN MARTIN JILOTEPEQUE, CHIMALTENANGO</t>
  </si>
  <si>
    <t xml:space="preserve"> MEJORAMIENTO CAMINO RURAL CR-HUE-36,TRAMO: SAN MARTIN CUCHUMATAN - UNION CANTINIL, HUEHUETENANGO</t>
  </si>
  <si>
    <t xml:space="preserve">CONSTRUCCION CARRETERA CA-9 NORTE, TRAMO: SANARATE - EL RANCHO </t>
  </si>
  <si>
    <t>MEJORAMIENTO CARRETERA RD-QUI 21 TRAMO III: LA LIBERTAD - RIO COPON - ASENCION COPON - SAN JUAN CHACTELA.</t>
  </si>
  <si>
    <t>CONSTRUCCION PUENTE VEHICULAR CHITOMAX, CASERÍO CHITOMAX, MUNICIPIO DE CUBULCO, DEPARTAMENTO DE BAJA VERAPAZ</t>
  </si>
  <si>
    <t>MEJORAMIENTO CAMINO RURAL CR-HUE-48, TRAMO: BIF. RD-HUE-12 - AGUA ZARCA, HUEHUETENANGO</t>
  </si>
  <si>
    <t>CONSTRUCCION DISTRIBUIDOR VIAL A NIVEL RUTA RN-14: CIUDAD VIEJA Y ALOTENANGO, SACATEPEQUEZ E INGENIO SAN DIEGO,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</si>
  <si>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</si>
  <si>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</si>
  <si>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</si>
  <si>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</si>
  <si>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</si>
  <si>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CONSTRUCCION URBANIZACION Y VIVIENDA LA DIGNIDAD, ESCUINTLA, ESCUINTLA</t>
  </si>
  <si>
    <t>UNIDAD EJECUTORA: UNIDAD DE CONSTRUCCIÓN DE EDIFICIOS DEL ESTADO -UCEE-</t>
  </si>
  <si>
    <t>MEJORAMIENTO ESCUELA PRIMARIA OFICIAL RURAL MIXTA, ALDEA SAN JOSE PINEDA, SANTA MARÍA IXHUATAN, SANTA ROSA, CODIGO 06-10-0320-43</t>
  </si>
  <si>
    <t>MEJORAMIENTO ESCUELA PRIMARIA OFICIAL RURAL MIXTA, ALDEA LLANO GRANDE, SANTA MARÍA IXHUATAN, SANTA ROSA. CODIGO UDI: 06-10-0309-43</t>
  </si>
  <si>
    <t>MEJORAMIENTO ESCUELA OFICIAL RURAL MIXTA ALDEA LAS ASTAS, BARBERENA, SANTA ROSA. CODIGO UDI:06-02-0050-43.</t>
  </si>
  <si>
    <t xml:space="preserve">CONSTRUCCION ESCUELA DE LA REFORMA (EDR) SAN JUAN CHAMELCO, ALTA VERAPAZ </t>
  </si>
  <si>
    <t>CONSTRUCCION ESCUELA DE LA REFORMA (EDR) SANTA CRUZ MULUÁ, RETALHULEU</t>
  </si>
  <si>
    <t>MEJORAMIENTO CENTRO DE ATENCION PERMANENTE (CAP) TACTIC, ALTA VERAPAZ</t>
  </si>
  <si>
    <t>MEJORAMIENTO CENTRO DE ATENCION PERMANENTE (CAP) SANTA CRUZ, ALTA VERAPAZ.</t>
  </si>
  <si>
    <t>MEJORAMIENTO CENTRO DE ATENCION PERMANENTE (CAP) SAN JUAN COTZAL, QUICHE</t>
  </si>
  <si>
    <t>MEJORAMIENTO CENTRO DE SALUD ALDEA INGENIEROS, PLAYA GRANDE, IXCAN, QUICHE</t>
  </si>
  <si>
    <t>MEJORAMIENTO CENTRO DE ATENCION PERMANENTE (CAP) TACANA, SAN MARCOS.</t>
  </si>
  <si>
    <t>MEJORAMIENTO CENTRO DE SALUD SOLOLÁ, SOLOLÁ</t>
  </si>
  <si>
    <t>AMPLIACION ESCUELA PRIMARIA OFICIAL RURAL MIXTA CASERIO CHUVILLIL, SACAPULAS, QUICHE</t>
  </si>
  <si>
    <t>UNIDAD EJECUTORA: FONDO SOCIAL DE SOLIDARIDAD</t>
  </si>
  <si>
    <t>MEJORAMIENTO CARRETERA TRAMO CA-10 BIFURCACION CA-9, RIO HONDO Y ESTANZUELA ZACAPA (PAVIMENTACION)</t>
  </si>
  <si>
    <t xml:space="preserve"> MEJORAMIENTO CARRETERA TRAMO PAJAPITA- BIF RN 13, EL TUMBADOR SAN MARCOS (PAVIMENTACION)</t>
  </si>
  <si>
    <t>MEJORAMIENTO DE CARRETERA RUTA RN-9 N TRAMO SALIDA DE HUEHUETENANGO (EST. 262+650) A ENTRADA DE CHIANTLA (EST. 267+300) HUEHUETENANGO</t>
  </si>
  <si>
    <t>MEJORAMIENTO CARRETERA PUENTE EL MOTAGUA - ALDEA LLANO GRANDE, SALAMA, BAJA VERAPAZ</t>
  </si>
  <si>
    <t xml:space="preserve">MEJORAMIENTO CARRETERA BIF SANTA CRUZ DEL QUICHE-SAN ANTONIO ILOTENANGO Y RD TOTO 01 </t>
  </si>
  <si>
    <t xml:space="preserve">MEJORAMIENTO CARRETERA BIF SANTA CRUZ DEL QUICHE-SAN PEDRO JOCOPILAS, ALDEA SAN PABLO, QUICHE 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</si>
  <si>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</si>
  <si>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</si>
  <si>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</si>
  <si>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</si>
  <si>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 xml:space="preserve"> MEJORAMIENTO CARRETERA RN-01 ROTONDA LA LICORERA ESTACION 204+300 ENTRADA SAN JUAN OSTUNCALCO ESTACION 214+300 QUETZALTENANGO</t>
  </si>
  <si>
    <t xml:space="preserve"> MEJORAMIENTO CARRETERA BIF CA-01 OCCIDENTE KILOMETRO 149+500 RD-04 SANTA LUCIA UTATLAN-SAN PEDRO LA LAGUNA, SOLOLA (PAVIMENTACION)</t>
  </si>
  <si>
    <t>MEJORAMIENTO CAMINO RURAL ALDEA XAXMOXAN-ALDEA XECOL AMAJCHEL Y AMAJCHEL CENTRO-SANTA CLARA, CHAJUL, QUICHE</t>
  </si>
  <si>
    <t>TOTALES</t>
  </si>
  <si>
    <t>UNIDAD EJECUTORA: UNIDAD PARA EL DESARROLLO DE VIVIENDA POPULAR</t>
  </si>
  <si>
    <t>CONSTRUCCION MURO DE CONTENCION ASENTAMIENTO LAS MARINAS, ZONA 18, GUATEMALA, GUATEMALA</t>
  </si>
  <si>
    <t>CONSTRUCCION MURO DE CONTENCION ASENTAMIENTO ANEXO SUR, VILLA LOBOS II, ZONA 12, VILLA NUEVA, GUATEMALA</t>
  </si>
  <si>
    <t>CONSTRUCCION MURO DE CONTENCION ASENTAMIENTO UNIDOS POR LA FE, FASE II, ZONA 21, GUATEMALA, GUATEMALA</t>
  </si>
  <si>
    <t>REPOSICION CARRETERA RD-GUA-05 Y RD-QUI-02, TRAMO: BIF. MIXCO VIEJO, SAN MARTÍN JILOTEPEQUE, GUATEMALA - PACHALUM, QUICHÉ.</t>
  </si>
  <si>
    <t>REPOSICION CARRETERA RD-GUA-09 TRAMO: EL BOTADERO - EL JOCOTILLO, GUATEMALA</t>
  </si>
  <si>
    <t>MEJORAMIENTO CAMINO RURAL CR-AVE 06,TRAMO: SAN JUAN CHAMELCO - CHAMIL - CHAMIZUN, SAN JUAN CHAMELCO, ALTA VERAPAZ</t>
  </si>
  <si>
    <t>REPOSICION CARRETERA RUTA CA-09 NORTE, TRAMO: BIFURCACIÓN RD-ZAC-05, DESVIO GUALAN - JUAN DE PAZ, ZACAPA</t>
  </si>
  <si>
    <t>REPOSICION CARRETERA RUTA RD-SRO-03, TRAMO: BIFURCACIÓN CA-01 ORIENTE, BARBERENA - DESVIO RD-SRO-13, AMBERES, SANTA ROSA</t>
  </si>
  <si>
    <t>REPOSICION CARRETERA RUTA CA-09 NORTE, TRAMO: BIFURCACIÓN RN-20, SANTA CRUZ - BIFURCACIÓN CA-10, RÍO HONDO, ZACAPA</t>
  </si>
  <si>
    <t>REPOSICION CARRETERA RUTA RD-REU-06, TRAMO: BIFURCACIÓN CA-02 OCCIDENTE (4 CAMINOS) - FINCA LA HELVETIA, NUEVO SAN CARLOS, RETALHULEU.</t>
  </si>
  <si>
    <t>REPOSICION CARRETERA RUTA RD-GUA-22, TRAMO: LAS TAPIAS - SAN PEDRO AYAMPUC, GUATEMALA</t>
  </si>
  <si>
    <t>REPOSICION CARRETERA RUTA RN-23, TRAMO: BIFURCACIÓN RD-JUT-23, LAS TRANCAS - YUPILTEPEQUE - JOCOTILLO - JEREZ, JUTIAPA</t>
  </si>
  <si>
    <t>VIGENTE</t>
  </si>
  <si>
    <t>ASIGNADO</t>
  </si>
  <si>
    <t>PRESUPUESTO Q.</t>
  </si>
  <si>
    <t xml:space="preserve">CONSTRUCCION CARRETERA FRANJA TRANSVERSAL DEL NORTE (FRONTERA CON MEXICO-MODESTO MENDEZ, IZABAL) </t>
  </si>
  <si>
    <t>REPOSICION CARRETERA RUTA CA 09 NORTE TRAMO BIFURCACION CA 10 RIO HONDO BIFURCACION RD ZAC 05 DESVIO GUALAN ZACAPA</t>
  </si>
  <si>
    <t>MEJORAMIENTO CARRETERA RUTA RD PET 02 TRAMO SAN JOSE BIFURCACION RD PET 03 EL REMATE PETEN</t>
  </si>
  <si>
    <t>REPOSICION CARRETERA RUTA CA 09 NORTE TRAMO
BIFURCACION RD ZAC 11 TECULUTAN BIFURCACION RN 20 SANTA CRUZ ZACAPA</t>
  </si>
  <si>
    <t>REPOSICION CARRETERA RUTA RN 01 TRAMO
LIBRAMIENTO SALCAJA AUTOPISTA DE LOS ALTOS ROTONDA DEL ORGANISMO JUDICIAL DE QUETZALTENANGO QUETZALTENANGO</t>
  </si>
  <si>
    <t>REPOSICION CARRETERA RUTA RN 09 NORTE TRAMO
OLINTEPEQUE SAN CARLOS SIJA QUETZALTENANGO</t>
  </si>
  <si>
    <t>REPOSICION CARRETERA RUTA RN 05 TRAMO SAN PEDRO CARCHA BIFURCACION CR AV 07 ALTA VERAPAZ</t>
  </si>
  <si>
    <t>REPOSICION CARRETERA RUTA RN 05 TRAMO
BIFURCACION CR AV 07 BIFURCACION RD AV 06 PAJAL ALTA VERAPAZ</t>
  </si>
  <si>
    <t>REPOSICION CARRETERA RUTA RD QUE 15 TRAMO CAJOLA SIBILIA QUETZALTENANGO</t>
  </si>
  <si>
    <t>REPOSICION CARRETERA RUTA RD QUE 16 TRAMO
PALESTINA DE LOS ALTOS BIFURCACION RD QUE 15 SIBILIA QUETZALTENANGO</t>
  </si>
  <si>
    <t>REPOSICION CARRETERA RUTA RD JUT 05 TRAMO BIFURCACION RN 23 LA CEIBITA ATESCATEMPA SAN CRISTOBAL JUTIAPA</t>
  </si>
  <si>
    <t>REPOSICION CARRETERA RUTA RD PRO 16 TRAMO BIFURCACION RN 19 SANARATE CA 09 NORTE SANARATE EL PROGRESO</t>
  </si>
  <si>
    <t>REPOSICION CARRETERA RUTA RD TOT 21 TRAMO BIFURCACION CA 01 OCCIDENTE TOTONICAPAN SAN CARLOS SIJA QUETZALTENANGO</t>
  </si>
  <si>
    <t>209158 / 224119</t>
  </si>
  <si>
    <t>CONSTRUCCION DISTRIBUIDOR VIAL A DESNIVEL KM 19 2 CA 01 OCCIDENTE BIFURCACION RD GUA 52 ENTRADA CIUDAD SATELITE MIXCO GUATEMALA</t>
  </si>
  <si>
    <t>REPOSICION CARRETERA RN 1 TRAMO CA 1 OCC KM 185 CUATRO CAMINOS TOTONICAPAN TOTONICAPAN</t>
  </si>
  <si>
    <t>REPOSICION CARRETERA RN 1 TRAMO CA 1 OCC KM 68 5 PATZICIA PATZUN CHIMALTENANGO</t>
  </si>
  <si>
    <t>REPOSICION CARRETERA RN 9S TRAMO QUETZALTENANGO ZUNIL CRUCE CITO 180 KM 213 000 QUETZALTENANGO</t>
  </si>
  <si>
    <t>REPOSICION CARRETERA RN 12N TRAMO EL MONUMENTO SAN SEBASTIAN SAN MARCOS</t>
  </si>
  <si>
    <t>REPOSICION CARRETERA CA 9N TRAMO KM 292 000 22 CALLE PUERTO BARRIOS Y CA 9N A TRAMO KM 292 000 PUERTO SANTO TOMAS DE CASTILLA IZABAL</t>
  </si>
  <si>
    <t>REPOSICION CARRETERA CA 11 TRAMO JOCOTAN KM 203 100 EL FLORIDO FRONTERA CON HONDURAS CHIQUIMULA</t>
  </si>
  <si>
    <t>REPOSICION CARRETERA RN 13 TRAMO EL TUMBADOR BIFURCACION RN 1 EL RODEO SAN MARCOS</t>
  </si>
  <si>
    <t>REPOSICION CARRETERA RN 19 TRAMO JALAPA MONJAS JALAPA</t>
  </si>
  <si>
    <t>REPOSICION CARRETERA RN 1 TRAMO PATZUN
CHIMALTENANGO GODINEZ SOLOLA</t>
  </si>
  <si>
    <t>MEJORAMIENTO CARRETERA RUTA NACIONAL 13 TRAMO ALDEA BILOMA ALDEA CABALLO BLANCO</t>
  </si>
  <si>
    <t>CONSTRUCCION CARRETERA LIBRAMIENTO SAYAXCHE RD PET 11 PETEN</t>
  </si>
  <si>
    <t>REPOSICION CARRETERA TRAMO ALDEA CHIQUIRINES ALDEA LA BLANCA SAN MARCOS</t>
  </si>
  <si>
    <t>REPOSICION CARRETERA RD CHM 5 TRAMO PATZICIA KM 65 200 ACATENANGO KM 82 773 CHIMALTENANGO</t>
  </si>
  <si>
    <t>REPOSICION CARRETERA RD ESC 9 TRAMO CA 2 OR KM 72 500 GUANAGAZAPA KM 81 100 ESCUINTLA</t>
  </si>
  <si>
    <t>REPOSICION CARRETERA RD QUE 4 TRAMO CA 2 OCC 206 200 ALDEA SAN MIGUELITO GENOVA QUETZALTENANGO</t>
  </si>
  <si>
    <t>REPOSICION CARRETERA RD SCH 14 TRAMO CA 2 OCC KM 136 CHICACAO SUCHITEPEQUEZ</t>
  </si>
  <si>
    <t>CONSTRUCCION CARRETERA SRO 15 TRAMO ALDEA ESPITIA REAL ALDEA ESTANZUELA NUEVA SANTA ROSA SANTA ROSA</t>
  </si>
  <si>
    <t>REPOSICION CARRETERA RD CHM 3 TRAMO SANTA APOLONIA SAN JOSE POAQUIL CHIMALTENANGO</t>
  </si>
  <si>
    <t>REPOSICION CARRETERA RD GUA 12 TRAMO ALDEA CARRIZAL SAN RAYMUNDO ALDEA VUELTA GRANDE CHUARRANCHO GUATEMALA</t>
  </si>
  <si>
    <t>REPOSICION CARRETERA RD ESC 2 TRAMO BIFURCACION LIBRAMIENTO SIQUINALA LA GOMERA ESCUINTLA</t>
  </si>
  <si>
    <t>REPOSICION CARRETERA RD GUA 01 TRAMO 11 CALLE AV HINCAPIE INTERSECCION 1A CALLE BOCA DEL MONTE GUATEMALA</t>
  </si>
  <si>
    <t>REPOSICION CARRETERA RUTA RD GUA 27 TRAMO BIFURCACION RD GUA 10 CAPULIN BIFURCACION RD GUA 01 VILLA CANALES</t>
  </si>
  <si>
    <t>MEJORAMIENTO CARRETERA RD-QUI 5, TRAMO: ALDEA SANTA ROSA CHUJUYUB - SAN ANDRES SAJCABAJA</t>
  </si>
  <si>
    <t>MEJORAMIENTO CARRETERA RD SM 16 TRAMO SIPACAPA SAN MARCOS HORNO DE CAL HUEHUETENANGO</t>
  </si>
  <si>
    <t>MEJORAMIENTO CAMINO RURAL CR-TOT 44 TRAMO: CHAQUIRAL - XESACMALJA, LONGITUD APROXIMADA 1.7 KM</t>
  </si>
  <si>
    <t>MEJORAMIENTO CAMINO RURAL CR-TOT-46 TRAMO: CA-01 OCCIDENTE, ESTACION 185+300 - PAXTOCA,
LONGITUD APROXIMADA 1.2 KM</t>
  </si>
  <si>
    <t>MEJORAMIENTO CAMINO RURAL CR-TOT-47 TRAMO: PANQUIX - RANCHO DE TEJA, LONGITUD APROXIMADA 3.3 KM</t>
  </si>
  <si>
    <t>MEJORAMIENTO CAMINO RURAL CR-TOT-45 TRAMO: LIMITE XEXACMALJA - CHUANOJ - CHUANOJ, LONGITUD APROXIMADA 1.7 KM</t>
  </si>
  <si>
    <t>MEJORAMIENTO CAMINO RURAL CR-REU-01, TRAMO: BIFURCACIÓN RN-09 SUR - NUEVA CAJOLÁ, RETALHULEU</t>
  </si>
  <si>
    <t>AMPLIACION ESCUELA PRIMARIA OFICIAL RURAL MIXTA, ALDEA LA UNIÓN, MALACATÁN, SAN MARCOS.</t>
  </si>
  <si>
    <t>AMPLIACION INSTITUTO DIVERSIFICADO NACIONAL, ALDEA LAS BRISAS PETACALAPA, MALACATÁN, SAN MARCOS.</t>
  </si>
  <si>
    <t>EJECUTADO</t>
  </si>
  <si>
    <t>REPOSICION CARRETERA RUTA CA-09-SUR, TRAMO: 35 CALLE CALZADA AGUILAR BATRES - KM. 11.80 (INICIO
CONCRETO HIDRÁULICO), VILLA NUEVA</t>
  </si>
  <si>
    <t>REPOSICION CARRETERA RUTA RD-REU-13, TRAMO: BIFURCACION CA-02 OCC. - TAKALIK ABAJ, RETALHULEU</t>
  </si>
  <si>
    <t>MEJORAMIENTO CARRETERA RUTA NACIONAL 5, TRAMO: SAN PEDRO CARCHA - CAMPUR, EN EL DEPARTAMENTO DE ALTA VERAPAZ</t>
  </si>
  <si>
    <t>MEJORAMIENTO CARRETERA TRAMO RUTA CA-02, ESCUINTLA - TAXISCO, ESCUINTLA - SIQUINALA (REHABILITACION)</t>
  </si>
  <si>
    <t>MEJORAMIENTO CARRETERA TRAMO RUTA RN-09-SUR BIFURCACION DESVIO A CABALLO BLANCO KM. 207 A KM 226, PUERTO DE CHAMPERICO, RETALHULEU (PAVIMENTACION)</t>
  </si>
  <si>
    <t>MEJORAMIENTO CAMINO RURAL CASERIO CAFETALES HACIA CRUZ-CHE 1, SANTA CRUZ DEL QUICHE, QUICHE</t>
  </si>
  <si>
    <t>CONSTRUCCION PUENTE VEHICULAR DON MELCHOR, ORATORIO, SANTA ROSA</t>
  </si>
  <si>
    <t>MEJORAMIENTO CARRETERA RDHUE-29, TRAMO: RDHUE-8 TOHON - SANTIAGO CHIMALTENANGO - ENTRONQUE CON LA CA-01 EN EL KM 292 (REHABILITACION)</t>
  </si>
  <si>
    <t>REPOSICION CARRETERA CA 02 OR TRAMO ESTACION 60
800 ESCUINTLA BIFURCACION RD ESC 18 GUANAGAZAPA
ESCUINTLA</t>
  </si>
  <si>
    <t>REPOSICION CARRETERA CA 02 OR TRAMO BIFURCACION
RD ESC 18 GUANAGAZAPA ESCUINTLA BIFURCACION RN 16 CHIQUIMULILLA SANTA ROSA</t>
  </si>
  <si>
    <t>REPOSICION CARRETERA CA 02 OR TRAMO BIFURCACION
RN 16 CHIQUIMULILLA SANTA ROSA BIFURCACION RD JUT
07 PASACO JUTIAPA</t>
  </si>
  <si>
    <t>REPOSICION CARRETERA CA 02 OR TRAMO BIFURCACION
RD JUT 07 PASACO JUTIAPA ENTRADA AL PUENTE MANUEL JOSE ARCE MOYUTA JUTIAPA</t>
  </si>
  <si>
    <t>REPOSICION CARRETERA RN-14, TRAMO: EST 92+100 A 96+000, ALOTENANGO, SACATEPEQUEZ Y ESCUINTLA</t>
  </si>
  <si>
    <t>AMPLIACION CARRETERA A CUATRO CARRILES TRAMO CA
2 OCCIDENTE COCALES TECUN UMAN</t>
  </si>
  <si>
    <t>CONSTRUCCION CARRETERA CA 01 OCC CHICHAVAC A CHICHE VIA RIO MOTAGUA TRAMO ESTACION 16 740 ENTRADA A PAQUIP CHICHE QUICHE</t>
  </si>
  <si>
    <t>MEJORAMIENTO CARRETERA RD PET 19, TRAMO BIFURCACION CA 13 SAN JUAN CASERIO AGRICULTORES UNIDOS EL CHAL PETEN</t>
  </si>
  <si>
    <t>MEJORAMIENTO TRAMO: KM 171 CA-1 OCCIDENTE - ALDEA XEJUYUB, ALDEA XEJUYUB NAHUALA SOLOLA</t>
  </si>
  <si>
    <t>REPOSICION CARRETERA RUTA RN 13 TRAMO GENOVA CABALLO BLANCO SAN MIGUELITO</t>
  </si>
  <si>
    <t>CONSTRUCCION CARRETERA RUTA CA 9 NORTE 
TRAMO AGUA CALIENTE SANARATE</t>
  </si>
  <si>
    <t>MEJORAMIENTO CARRETERA CA 13 TRAMO  LA POLVORA PUENTE SOBRE RIO MOPAN PAVIMENTACION</t>
  </si>
  <si>
    <t>CONTRUCCION CARRETERA TRAMO: SAN ANTONIO ILOTENANGO - TOTONICAPAN - ACCESOS ALASKA (PAVIMENTACION)</t>
  </si>
  <si>
    <t>REPOSICION CARRETERA RUTA CA-02-OCC, TRAMO: KM 81+350 ENTRADA AL PUENTE - KM 95+000, ESCUINTLA</t>
  </si>
  <si>
    <t>245544</t>
  </si>
  <si>
    <t>REPOSICION CARRETERA RUTA CA-02 OCCIDENTE, TRAMO: KM. 95+000, SANTA LUCIA COTZUMALGUAPA, ESCUINTLA - KM. 110+000, PATULUL, SUCHITEPEQUEZ</t>
  </si>
  <si>
    <t>MEJORAMIENTO CARRETERA RDHUE-10, TRAMO: ENTRONQUE CA-01 EN EL KILOMETRO 281 - SAN JUAN ATITAN (REHABILITACION)</t>
  </si>
  <si>
    <t>PRESUPUESTO FISICO</t>
  </si>
  <si>
    <t>PRESUPUESTO FISICA</t>
  </si>
  <si>
    <t>UNIDAD DE MEDIDA</t>
  </si>
  <si>
    <t>METRO</t>
  </si>
  <si>
    <t>KILOMETRO</t>
  </si>
  <si>
    <t>DOCUMENTOS</t>
  </si>
  <si>
    <t>METRO CUADRADO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</si>
</sst>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0\ %"/>
    <numFmt numFmtId="167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22" applyProtection="0"/>
    <xf numFmtId="166" fontId="9" fillId="0" borderId="0" applyBorder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1" fontId="2" fillId="0" borderId="7" xfId="3" applyNumberFormat="1" applyFont="1" applyFill="1" applyBorder="1" applyAlignment="1">
      <alignment horizontal="center" vertical="center" wrapText="1"/>
    </xf>
    <xf numFmtId="44" fontId="2" fillId="0" borderId="7" xfId="3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2" fillId="0" borderId="14" xfId="4" applyFont="1" applyFill="1" applyBorder="1" applyAlignment="1">
      <alignment horizontal="center" vertical="center" wrapText="1"/>
    </xf>
    <xf numFmtId="1" fontId="2" fillId="0" borderId="15" xfId="5" applyNumberFormat="1" applyFont="1" applyFill="1" applyBorder="1" applyAlignment="1">
      <alignment horizontal="center" vertical="center" wrapText="1"/>
    </xf>
    <xf numFmtId="0" fontId="2" fillId="0" borderId="0" xfId="4" applyFont="1" applyFill="1"/>
    <xf numFmtId="0" fontId="2" fillId="0" borderId="7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 wrapText="1"/>
    </xf>
    <xf numFmtId="1" fontId="2" fillId="0" borderId="7" xfId="5" quotePrefix="1" applyNumberFormat="1" applyFont="1" applyFill="1" applyBorder="1" applyAlignment="1">
      <alignment horizontal="center" vertical="center" wrapText="1"/>
    </xf>
    <xf numFmtId="0" fontId="2" fillId="0" borderId="7" xfId="4" quotePrefix="1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10" xfId="4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9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/>
    </xf>
    <xf numFmtId="0" fontId="2" fillId="0" borderId="9" xfId="9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3" xfId="9" applyFont="1" applyFill="1" applyBorder="1" applyAlignment="1">
      <alignment horizontal="center" vertical="center" wrapText="1"/>
    </xf>
    <xf numFmtId="0" fontId="7" fillId="0" borderId="0" xfId="9" applyFont="1"/>
    <xf numFmtId="0" fontId="2" fillId="0" borderId="0" xfId="9" applyFont="1" applyAlignment="1">
      <alignment horizontal="left"/>
    </xf>
    <xf numFmtId="0" fontId="2" fillId="0" borderId="0" xfId="9" applyFont="1"/>
    <xf numFmtId="0" fontId="5" fillId="0" borderId="0" xfId="9" applyFo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4" applyFont="1" applyFill="1" applyAlignment="1">
      <alignment horizontal="right" vertical="center"/>
    </xf>
    <xf numFmtId="44" fontId="2" fillId="0" borderId="0" xfId="7" applyFont="1" applyFill="1" applyAlignment="1">
      <alignment horizontal="right" vertical="center"/>
    </xf>
    <xf numFmtId="0" fontId="7" fillId="0" borderId="14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/>
    </xf>
    <xf numFmtId="44" fontId="2" fillId="0" borderId="3" xfId="3" applyNumberFormat="1" applyFont="1" applyFill="1" applyBorder="1" applyAlignment="1">
      <alignment horizontal="right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1" fontId="2" fillId="0" borderId="2" xfId="3" applyNumberFormat="1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44" fontId="2" fillId="0" borderId="2" xfId="3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44" fontId="7" fillId="0" borderId="0" xfId="4" applyNumberFormat="1" applyFont="1" applyFill="1" applyAlignment="1">
      <alignment horizontal="right" vertical="center"/>
    </xf>
    <xf numFmtId="44" fontId="7" fillId="0" borderId="15" xfId="4" applyNumberFormat="1" applyFont="1" applyFill="1" applyBorder="1" applyAlignment="1">
      <alignment horizontal="right" vertical="center"/>
    </xf>
    <xf numFmtId="44" fontId="7" fillId="0" borderId="7" xfId="4" applyNumberFormat="1" applyFont="1" applyFill="1" applyBorder="1" applyAlignment="1">
      <alignment horizontal="right" vertical="center"/>
    </xf>
    <xf numFmtId="44" fontId="7" fillId="0" borderId="11" xfId="4" applyNumberFormat="1" applyFont="1" applyFill="1" applyBorder="1" applyAlignment="1">
      <alignment horizontal="right" vertic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2" fillId="0" borderId="11" xfId="4" quotePrefix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2" fillId="0" borderId="7" xfId="4" quotePrefix="1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2" fontId="7" fillId="0" borderId="7" xfId="4" applyNumberFormat="1" applyFont="1" applyFill="1" applyBorder="1" applyAlignment="1">
      <alignment horizontal="center" vertical="center"/>
    </xf>
    <xf numFmtId="44" fontId="0" fillId="0" borderId="0" xfId="0" applyNumberFormat="1"/>
    <xf numFmtId="0" fontId="10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2" fontId="7" fillId="0" borderId="11" xfId="4" applyNumberFormat="1" applyFont="1" applyFill="1" applyBorder="1" applyAlignment="1">
      <alignment horizontal="center" vertical="center"/>
    </xf>
    <xf numFmtId="2" fontId="7" fillId="0" borderId="15" xfId="4" applyNumberFormat="1" applyFont="1" applyFill="1" applyBorder="1" applyAlignment="1">
      <alignment horizontal="center" vertical="center"/>
    </xf>
    <xf numFmtId="44" fontId="5" fillId="2" borderId="25" xfId="4" applyNumberFormat="1" applyFont="1" applyFill="1" applyBorder="1" applyAlignment="1">
      <alignment horizontal="center" vertical="center" wrapText="1"/>
    </xf>
    <xf numFmtId="44" fontId="5" fillId="2" borderId="3" xfId="4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44" fontId="7" fillId="0" borderId="8" xfId="4" applyNumberFormat="1" applyFont="1" applyFill="1" applyBorder="1" applyAlignment="1">
      <alignment horizontal="right" vertical="center"/>
    </xf>
    <xf numFmtId="0" fontId="7" fillId="0" borderId="15" xfId="3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44" fontId="7" fillId="0" borderId="13" xfId="4" applyNumberFormat="1" applyFont="1" applyFill="1" applyBorder="1" applyAlignment="1">
      <alignment horizontal="right" vertical="center"/>
    </xf>
    <xf numFmtId="44" fontId="5" fillId="2" borderId="5" xfId="4" applyNumberFormat="1" applyFont="1" applyFill="1" applyBorder="1" applyAlignment="1">
      <alignment horizontal="center" vertical="center" wrapText="1"/>
    </xf>
    <xf numFmtId="44" fontId="5" fillId="2" borderId="6" xfId="4" applyNumberFormat="1" applyFont="1" applyFill="1" applyBorder="1" applyAlignment="1">
      <alignment horizontal="center" vertical="center" wrapText="1"/>
    </xf>
    <xf numFmtId="44" fontId="5" fillId="3" borderId="5" xfId="4" applyNumberFormat="1" applyFont="1" applyFill="1" applyBorder="1" applyAlignment="1">
      <alignment horizontal="center" vertical="center" wrapText="1"/>
    </xf>
    <xf numFmtId="44" fontId="5" fillId="3" borderId="3" xfId="4" applyNumberFormat="1" applyFont="1" applyFill="1" applyBorder="1" applyAlignment="1">
      <alignment horizontal="center" vertical="center" wrapText="1"/>
    </xf>
    <xf numFmtId="44" fontId="5" fillId="3" borderId="6" xfId="4" applyNumberFormat="1" applyFont="1" applyFill="1" applyBorder="1" applyAlignment="1">
      <alignment horizontal="center" vertical="center" wrapText="1"/>
    </xf>
    <xf numFmtId="44" fontId="5" fillId="4" borderId="5" xfId="4" applyNumberFormat="1" applyFont="1" applyFill="1" applyBorder="1" applyAlignment="1">
      <alignment horizontal="center" vertical="center" wrapText="1"/>
    </xf>
    <xf numFmtId="44" fontId="5" fillId="4" borderId="3" xfId="4" applyNumberFormat="1" applyFont="1" applyFill="1" applyBorder="1" applyAlignment="1">
      <alignment horizontal="center" vertical="center" wrapText="1"/>
    </xf>
    <xf numFmtId="44" fontId="5" fillId="3" borderId="32" xfId="4" applyNumberFormat="1" applyFont="1" applyFill="1" applyBorder="1" applyAlignment="1">
      <alignment horizontal="center" vertical="center" wrapText="1"/>
    </xf>
    <xf numFmtId="44" fontId="5" fillId="3" borderId="24" xfId="4" applyNumberFormat="1" applyFont="1" applyFill="1" applyBorder="1" applyAlignment="1">
      <alignment horizontal="center" vertical="center" wrapText="1"/>
    </xf>
    <xf numFmtId="44" fontId="5" fillId="3" borderId="31" xfId="4" applyNumberFormat="1" applyFont="1" applyFill="1" applyBorder="1" applyAlignment="1">
      <alignment horizontal="center" vertical="center" wrapText="1"/>
    </xf>
    <xf numFmtId="44" fontId="5" fillId="4" borderId="32" xfId="4" applyNumberFormat="1" applyFont="1" applyFill="1" applyBorder="1" applyAlignment="1">
      <alignment horizontal="center" vertical="center" wrapText="1"/>
    </xf>
    <xf numFmtId="44" fontId="5" fillId="4" borderId="24" xfId="4" applyNumberFormat="1" applyFont="1" applyFill="1" applyBorder="1" applyAlignment="1">
      <alignment horizontal="center" vertical="center" wrapText="1"/>
    </xf>
    <xf numFmtId="44" fontId="5" fillId="4" borderId="31" xfId="4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44" fontId="7" fillId="0" borderId="12" xfId="4" applyNumberFormat="1" applyFont="1" applyFill="1" applyBorder="1" applyAlignment="1">
      <alignment horizontal="right" vertical="center"/>
    </xf>
    <xf numFmtId="44" fontId="6" fillId="0" borderId="0" xfId="0" applyNumberFormat="1" applyFont="1" applyFill="1" applyAlignment="1">
      <alignment horizontal="center" vertical="center"/>
    </xf>
    <xf numFmtId="44" fontId="7" fillId="0" borderId="0" xfId="4" applyNumberFormat="1" applyFont="1" applyFill="1" applyAlignment="1">
      <alignment horizontal="center" vertical="center"/>
    </xf>
    <xf numFmtId="44" fontId="7" fillId="0" borderId="14" xfId="0" applyNumberFormat="1" applyFont="1" applyFill="1" applyBorder="1" applyAlignment="1">
      <alignment horizontal="center" vertical="center"/>
    </xf>
    <xf numFmtId="44" fontId="7" fillId="0" borderId="15" xfId="0" applyNumberFormat="1" applyFont="1" applyFill="1" applyBorder="1" applyAlignment="1">
      <alignment horizontal="center" vertical="center"/>
    </xf>
    <xf numFmtId="44" fontId="7" fillId="0" borderId="13" xfId="4" applyNumberFormat="1" applyFont="1" applyFill="1" applyBorder="1" applyAlignment="1">
      <alignment horizontal="center" vertical="center"/>
    </xf>
    <xf numFmtId="2" fontId="7" fillId="0" borderId="14" xfId="4" applyNumberFormat="1" applyFont="1" applyFill="1" applyBorder="1" applyAlignment="1">
      <alignment horizontal="center" vertical="center"/>
    </xf>
    <xf numFmtId="44" fontId="7" fillId="0" borderId="9" xfId="0" applyNumberFormat="1" applyFont="1" applyFill="1" applyBorder="1" applyAlignment="1">
      <alignment horizontal="center" vertical="center"/>
    </xf>
    <xf numFmtId="44" fontId="7" fillId="0" borderId="7" xfId="0" applyNumberFormat="1" applyFont="1" applyFill="1" applyBorder="1" applyAlignment="1">
      <alignment horizontal="center" vertical="center"/>
    </xf>
    <xf numFmtId="44" fontId="7" fillId="0" borderId="8" xfId="4" applyNumberFormat="1" applyFont="1" applyFill="1" applyBorder="1" applyAlignment="1">
      <alignment horizontal="center" vertical="center"/>
    </xf>
    <xf numFmtId="2" fontId="7" fillId="0" borderId="9" xfId="4" applyNumberFormat="1" applyFont="1" applyFill="1" applyBorder="1" applyAlignment="1">
      <alignment horizontal="center" vertical="center"/>
    </xf>
    <xf numFmtId="44" fontId="7" fillId="0" borderId="7" xfId="4" applyNumberFormat="1" applyFont="1" applyFill="1" applyBorder="1" applyAlignment="1">
      <alignment horizontal="center" vertical="center"/>
    </xf>
    <xf numFmtId="44" fontId="7" fillId="0" borderId="10" xfId="0" applyNumberFormat="1" applyFont="1" applyFill="1" applyBorder="1" applyAlignment="1">
      <alignment horizontal="center" vertical="center"/>
    </xf>
    <xf numFmtId="44" fontId="7" fillId="0" borderId="11" xfId="0" applyNumberFormat="1" applyFont="1" applyFill="1" applyBorder="1" applyAlignment="1">
      <alignment horizontal="center" vertical="center"/>
    </xf>
    <xf numFmtId="44" fontId="7" fillId="0" borderId="12" xfId="4" applyNumberFormat="1" applyFont="1" applyFill="1" applyBorder="1" applyAlignment="1">
      <alignment horizontal="center" vertical="center"/>
    </xf>
    <xf numFmtId="2" fontId="7" fillId="0" borderId="10" xfId="4" applyNumberFormat="1" applyFont="1" applyFill="1" applyBorder="1" applyAlignment="1">
      <alignment horizontal="center" vertical="center"/>
    </xf>
    <xf numFmtId="44" fontId="4" fillId="2" borderId="17" xfId="0" applyNumberFormat="1" applyFont="1" applyFill="1" applyBorder="1" applyAlignment="1">
      <alignment horizontal="center" vertical="center"/>
    </xf>
    <xf numFmtId="44" fontId="4" fillId="2" borderId="18" xfId="0" applyNumberFormat="1" applyFont="1" applyFill="1" applyBorder="1" applyAlignment="1">
      <alignment horizontal="center" vertical="center"/>
    </xf>
    <xf numFmtId="44" fontId="4" fillId="2" borderId="30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4" fontId="7" fillId="0" borderId="28" xfId="4" applyNumberFormat="1" applyFont="1" applyFill="1" applyBorder="1" applyAlignment="1">
      <alignment horizontal="right" vertical="center"/>
    </xf>
    <xf numFmtId="0" fontId="2" fillId="0" borderId="15" xfId="4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left" vertical="center" wrapText="1"/>
    </xf>
    <xf numFmtId="0" fontId="2" fillId="0" borderId="11" xfId="4" applyFont="1" applyFill="1" applyBorder="1" applyAlignment="1">
      <alignment horizontal="left" vertical="center" wrapText="1"/>
    </xf>
    <xf numFmtId="44" fontId="5" fillId="2" borderId="18" xfId="7" applyFont="1" applyFill="1" applyBorder="1" applyAlignment="1">
      <alignment horizontal="right" vertical="center"/>
    </xf>
    <xf numFmtId="44" fontId="5" fillId="2" borderId="19" xfId="7" applyFont="1" applyFill="1" applyBorder="1" applyAlignment="1">
      <alignment horizontal="right" vertical="center"/>
    </xf>
    <xf numFmtId="2" fontId="5" fillId="2" borderId="17" xfId="14" applyNumberFormat="1" applyFont="1" applyFill="1" applyBorder="1" applyAlignment="1">
      <alignment horizontal="right" vertical="center"/>
    </xf>
    <xf numFmtId="44" fontId="2" fillId="0" borderId="15" xfId="7" applyFont="1" applyFill="1" applyBorder="1" applyAlignment="1">
      <alignment horizontal="center" vertical="center"/>
    </xf>
    <xf numFmtId="44" fontId="7" fillId="0" borderId="27" xfId="4" applyNumberFormat="1" applyFont="1" applyFill="1" applyBorder="1" applyAlignment="1">
      <alignment horizontal="center" vertical="center"/>
    </xf>
    <xf numFmtId="44" fontId="2" fillId="0" borderId="7" xfId="7" applyFont="1" applyFill="1" applyBorder="1" applyAlignment="1">
      <alignment horizontal="center" vertical="center"/>
    </xf>
    <xf numFmtId="44" fontId="7" fillId="0" borderId="28" xfId="4" applyNumberFormat="1" applyFont="1" applyFill="1" applyBorder="1" applyAlignment="1">
      <alignment horizontal="center" vertical="center"/>
    </xf>
    <xf numFmtId="44" fontId="2" fillId="0" borderId="11" xfId="7" applyFont="1" applyFill="1" applyBorder="1" applyAlignment="1">
      <alignment horizontal="center" vertical="center"/>
    </xf>
    <xf numFmtId="44" fontId="7" fillId="0" borderId="29" xfId="4" applyNumberFormat="1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5" fillId="2" borderId="18" xfId="4" applyFont="1" applyFill="1" applyBorder="1" applyAlignment="1">
      <alignment horizontal="center" vertical="center"/>
    </xf>
    <xf numFmtId="44" fontId="5" fillId="2" borderId="18" xfId="4" applyNumberFormat="1" applyFont="1" applyFill="1" applyBorder="1" applyAlignment="1">
      <alignment horizontal="right" vertical="center"/>
    </xf>
    <xf numFmtId="0" fontId="7" fillId="0" borderId="27" xfId="4" applyFont="1" applyFill="1" applyBorder="1" applyAlignment="1">
      <alignment horizontal="center" vertical="center" wrapText="1"/>
    </xf>
    <xf numFmtId="0" fontId="7" fillId="0" borderId="28" xfId="4" applyFont="1" applyFill="1" applyBorder="1" applyAlignment="1">
      <alignment horizontal="center" vertical="center" wrapText="1"/>
    </xf>
    <xf numFmtId="0" fontId="6" fillId="0" borderId="28" xfId="4" applyFont="1" applyFill="1" applyBorder="1" applyAlignment="1">
      <alignment vertical="center" wrapText="1"/>
    </xf>
    <xf numFmtId="0" fontId="6" fillId="0" borderId="28" xfId="4" applyFont="1" applyFill="1" applyBorder="1" applyAlignment="1">
      <alignment horizontal="left" vertical="center" wrapText="1"/>
    </xf>
    <xf numFmtId="0" fontId="6" fillId="0" borderId="29" xfId="4" applyFont="1" applyFill="1" applyBorder="1" applyAlignment="1">
      <alignment vertical="center" wrapText="1"/>
    </xf>
    <xf numFmtId="44" fontId="5" fillId="4" borderId="6" xfId="4" applyNumberFormat="1" applyFont="1" applyFill="1" applyBorder="1" applyAlignment="1">
      <alignment horizontal="center" vertical="center" wrapText="1"/>
    </xf>
    <xf numFmtId="44" fontId="7" fillId="0" borderId="14" xfId="4" applyNumberFormat="1" applyFont="1" applyFill="1" applyBorder="1" applyAlignment="1">
      <alignment horizontal="right" vertical="center"/>
    </xf>
    <xf numFmtId="44" fontId="7" fillId="0" borderId="9" xfId="4" applyNumberFormat="1" applyFont="1" applyFill="1" applyBorder="1" applyAlignment="1">
      <alignment horizontal="right" vertical="center"/>
    </xf>
    <xf numFmtId="44" fontId="7" fillId="0" borderId="10" xfId="4" applyNumberFormat="1" applyFont="1" applyFill="1" applyBorder="1" applyAlignment="1">
      <alignment horizontal="right" vertical="center"/>
    </xf>
    <xf numFmtId="44" fontId="5" fillId="2" borderId="17" xfId="4" applyNumberFormat="1" applyFont="1" applyFill="1" applyBorder="1" applyAlignment="1">
      <alignment horizontal="right" vertical="center"/>
    </xf>
    <xf numFmtId="44" fontId="5" fillId="2" borderId="30" xfId="4" applyNumberFormat="1" applyFont="1" applyFill="1" applyBorder="1" applyAlignment="1">
      <alignment horizontal="right" vertical="center"/>
    </xf>
    <xf numFmtId="41" fontId="7" fillId="0" borderId="14" xfId="4" applyNumberFormat="1" applyFont="1" applyFill="1" applyBorder="1" applyAlignment="1">
      <alignment horizontal="center" vertical="center"/>
    </xf>
    <xf numFmtId="41" fontId="7" fillId="0" borderId="15" xfId="4" applyNumberFormat="1" applyFont="1" applyFill="1" applyBorder="1" applyAlignment="1">
      <alignment horizontal="center" vertical="center"/>
    </xf>
    <xf numFmtId="41" fontId="7" fillId="0" borderId="13" xfId="4" applyNumberFormat="1" applyFont="1" applyFill="1" applyBorder="1" applyAlignment="1">
      <alignment horizontal="center" vertical="center"/>
    </xf>
    <xf numFmtId="41" fontId="7" fillId="0" borderId="9" xfId="4" applyNumberFormat="1" applyFont="1" applyFill="1" applyBorder="1" applyAlignment="1">
      <alignment horizontal="center" vertical="center"/>
    </xf>
    <xf numFmtId="41" fontId="7" fillId="0" borderId="7" xfId="4" applyNumberFormat="1" applyFont="1" applyFill="1" applyBorder="1" applyAlignment="1">
      <alignment horizontal="center" vertical="center"/>
    </xf>
    <xf numFmtId="41" fontId="7" fillId="0" borderId="8" xfId="4" applyNumberFormat="1" applyFont="1" applyFill="1" applyBorder="1" applyAlignment="1">
      <alignment horizontal="center" vertical="center"/>
    </xf>
    <xf numFmtId="41" fontId="7" fillId="0" borderId="10" xfId="4" applyNumberFormat="1" applyFont="1" applyFill="1" applyBorder="1" applyAlignment="1">
      <alignment horizontal="center" vertical="center"/>
    </xf>
    <xf numFmtId="41" fontId="7" fillId="0" borderId="11" xfId="4" applyNumberFormat="1" applyFont="1" applyFill="1" applyBorder="1" applyAlignment="1">
      <alignment horizontal="center" vertical="center"/>
    </xf>
    <xf numFmtId="41" fontId="7" fillId="0" borderId="12" xfId="4" applyNumberFormat="1" applyFont="1" applyFill="1" applyBorder="1" applyAlignment="1">
      <alignment horizontal="center" vertical="center"/>
    </xf>
    <xf numFmtId="41" fontId="5" fillId="2" borderId="17" xfId="4" applyNumberFormat="1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/>
    </xf>
    <xf numFmtId="41" fontId="7" fillId="0" borderId="7" xfId="14" applyNumberFormat="1" applyFont="1" applyFill="1" applyBorder="1" applyAlignment="1">
      <alignment horizontal="center" vertical="center"/>
    </xf>
    <xf numFmtId="44" fontId="5" fillId="4" borderId="10" xfId="4" applyNumberFormat="1" applyFont="1" applyFill="1" applyBorder="1" applyAlignment="1">
      <alignment horizontal="center" vertical="center" wrapText="1"/>
    </xf>
    <xf numFmtId="44" fontId="5" fillId="4" borderId="11" xfId="4" applyNumberFormat="1" applyFont="1" applyFill="1" applyBorder="1" applyAlignment="1">
      <alignment horizontal="center" vertical="center" wrapText="1"/>
    </xf>
    <xf numFmtId="44" fontId="5" fillId="3" borderId="10" xfId="4" applyNumberFormat="1" applyFont="1" applyFill="1" applyBorder="1" applyAlignment="1">
      <alignment horizontal="center" vertical="center" wrapText="1"/>
    </xf>
    <xf numFmtId="44" fontId="5" fillId="3" borderId="11" xfId="4" applyNumberFormat="1" applyFont="1" applyFill="1" applyBorder="1" applyAlignment="1">
      <alignment horizontal="center" vertical="center" wrapText="1"/>
    </xf>
    <xf numFmtId="44" fontId="5" fillId="3" borderId="12" xfId="4" applyNumberFormat="1" applyFont="1" applyFill="1" applyBorder="1" applyAlignment="1">
      <alignment horizontal="center" vertical="center" wrapText="1"/>
    </xf>
    <xf numFmtId="0" fontId="4" fillId="2" borderId="26" xfId="9" applyFont="1" applyFill="1" applyBorder="1" applyAlignment="1">
      <alignment horizontal="center"/>
    </xf>
    <xf numFmtId="44" fontId="4" fillId="2" borderId="34" xfId="9" applyNumberFormat="1" applyFont="1" applyFill="1" applyBorder="1" applyAlignment="1">
      <alignment horizontal="center"/>
    </xf>
    <xf numFmtId="41" fontId="4" fillId="2" borderId="34" xfId="9" applyNumberFormat="1" applyFont="1" applyFill="1" applyBorder="1" applyAlignment="1">
      <alignment horizontal="center"/>
    </xf>
    <xf numFmtId="41" fontId="7" fillId="0" borderId="2" xfId="14" applyNumberFormat="1" applyFont="1" applyFill="1" applyBorder="1" applyAlignment="1">
      <alignment horizontal="center" vertical="center"/>
    </xf>
    <xf numFmtId="41" fontId="2" fillId="0" borderId="4" xfId="9" applyNumberFormat="1" applyFont="1" applyBorder="1" applyAlignment="1">
      <alignment horizontal="center" vertical="center"/>
    </xf>
    <xf numFmtId="41" fontId="2" fillId="0" borderId="8" xfId="9" applyNumberFormat="1" applyFont="1" applyBorder="1" applyAlignment="1">
      <alignment horizontal="center" vertical="center"/>
    </xf>
    <xf numFmtId="41" fontId="7" fillId="0" borderId="3" xfId="14" applyNumberFormat="1" applyFont="1" applyFill="1" applyBorder="1" applyAlignment="1">
      <alignment horizontal="center" vertical="center"/>
    </xf>
    <xf numFmtId="41" fontId="2" fillId="0" borderId="6" xfId="9" applyNumberFormat="1" applyFont="1" applyBorder="1" applyAlignment="1">
      <alignment horizontal="center" vertical="center"/>
    </xf>
    <xf numFmtId="44" fontId="5" fillId="4" borderId="29" xfId="4" applyNumberFormat="1" applyFont="1" applyFill="1" applyBorder="1" applyAlignment="1">
      <alignment horizontal="center" vertical="center" wrapText="1"/>
    </xf>
    <xf numFmtId="44" fontId="7" fillId="0" borderId="16" xfId="4" applyNumberFormat="1" applyFont="1" applyFill="1" applyBorder="1" applyAlignment="1">
      <alignment horizontal="right" vertical="center"/>
    </xf>
    <xf numFmtId="44" fontId="7" fillId="0" borderId="25" xfId="4" applyNumberFormat="1" applyFont="1" applyFill="1" applyBorder="1" applyAlignment="1">
      <alignment horizontal="right" vertical="center"/>
    </xf>
    <xf numFmtId="41" fontId="7" fillId="0" borderId="1" xfId="14" applyNumberFormat="1" applyFont="1" applyFill="1" applyBorder="1" applyAlignment="1">
      <alignment horizontal="center" vertical="center"/>
    </xf>
    <xf numFmtId="41" fontId="7" fillId="0" borderId="9" xfId="14" applyNumberFormat="1" applyFont="1" applyFill="1" applyBorder="1" applyAlignment="1">
      <alignment horizontal="center" vertical="center"/>
    </xf>
    <xf numFmtId="41" fontId="7" fillId="0" borderId="5" xfId="14" applyNumberFormat="1" applyFont="1" applyFill="1" applyBorder="1" applyAlignment="1">
      <alignment horizontal="center" vertical="center"/>
    </xf>
    <xf numFmtId="41" fontId="4" fillId="2" borderId="33" xfId="9" applyNumberFormat="1" applyFont="1" applyFill="1" applyBorder="1" applyAlignment="1">
      <alignment horizontal="center"/>
    </xf>
    <xf numFmtId="41" fontId="4" fillId="2" borderId="31" xfId="9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/>
    </xf>
    <xf numFmtId="0" fontId="4" fillId="2" borderId="2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44" fontId="5" fillId="3" borderId="17" xfId="4" applyNumberFormat="1" applyFont="1" applyFill="1" applyBorder="1" applyAlignment="1">
      <alignment horizontal="center" vertical="center" wrapText="1"/>
    </xf>
    <xf numFmtId="44" fontId="5" fillId="3" borderId="18" xfId="4" applyNumberFormat="1" applyFont="1" applyFill="1" applyBorder="1" applyAlignment="1">
      <alignment horizontal="center" vertical="center" wrapText="1"/>
    </xf>
    <xf numFmtId="44" fontId="5" fillId="3" borderId="30" xfId="4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44" fontId="5" fillId="3" borderId="2" xfId="4" applyNumberFormat="1" applyFont="1" applyFill="1" applyBorder="1" applyAlignment="1">
      <alignment horizontal="center" vertical="center" wrapText="1"/>
    </xf>
    <xf numFmtId="44" fontId="5" fillId="3" borderId="16" xfId="4" applyNumberFormat="1" applyFont="1" applyFill="1" applyBorder="1" applyAlignment="1">
      <alignment horizontal="center" vertical="center" wrapText="1"/>
    </xf>
    <xf numFmtId="44" fontId="5" fillId="4" borderId="1" xfId="4" applyNumberFormat="1" applyFont="1" applyFill="1" applyBorder="1" applyAlignment="1">
      <alignment horizontal="center" vertical="center" wrapText="1"/>
    </xf>
    <xf numFmtId="44" fontId="5" fillId="4" borderId="2" xfId="4" applyNumberFormat="1" applyFont="1" applyFill="1" applyBorder="1" applyAlignment="1">
      <alignment horizontal="center" vertical="center" wrapText="1"/>
    </xf>
    <xf numFmtId="44" fontId="5" fillId="4" borderId="4" xfId="4" applyNumberFormat="1" applyFont="1" applyFill="1" applyBorder="1" applyAlignment="1">
      <alignment horizontal="center" vertical="center" wrapText="1"/>
    </xf>
    <xf numFmtId="44" fontId="11" fillId="0" borderId="0" xfId="4" applyNumberFormat="1" applyFont="1" applyFill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1" fontId="3" fillId="2" borderId="2" xfId="4" applyNumberFormat="1" applyFont="1" applyFill="1" applyBorder="1" applyAlignment="1">
      <alignment horizontal="center" vertical="center" wrapText="1"/>
    </xf>
    <xf numFmtId="1" fontId="3" fillId="2" borderId="3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/>
    </xf>
    <xf numFmtId="0" fontId="5" fillId="2" borderId="1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 wrapText="1"/>
    </xf>
    <xf numFmtId="0" fontId="3" fillId="0" borderId="26" xfId="4" applyFont="1" applyFill="1" applyBorder="1" applyAlignment="1">
      <alignment horizontal="left" vertical="center" wrapText="1"/>
    </xf>
    <xf numFmtId="44" fontId="5" fillId="3" borderId="1" xfId="4" applyNumberFormat="1" applyFont="1" applyFill="1" applyBorder="1" applyAlignment="1">
      <alignment horizontal="center" vertical="center" wrapText="1"/>
    </xf>
    <xf numFmtId="44" fontId="5" fillId="3" borderId="4" xfId="4" applyNumberFormat="1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/>
    </xf>
    <xf numFmtId="0" fontId="5" fillId="2" borderId="18" xfId="4" applyFont="1" applyFill="1" applyBorder="1" applyAlignment="1">
      <alignment horizontal="center"/>
    </xf>
    <xf numFmtId="0" fontId="5" fillId="2" borderId="19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1" fontId="5" fillId="2" borderId="2" xfId="4" applyNumberFormat="1" applyFont="1" applyFill="1" applyBorder="1" applyAlignment="1">
      <alignment horizontal="center" vertical="center" wrapText="1"/>
    </xf>
    <xf numFmtId="1" fontId="5" fillId="2" borderId="3" xfId="4" applyNumberFormat="1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center" vertical="center" wrapText="1"/>
    </xf>
    <xf numFmtId="0" fontId="4" fillId="2" borderId="33" xfId="9" applyFont="1" applyFill="1" applyBorder="1" applyAlignment="1">
      <alignment horizontal="center"/>
    </xf>
    <xf numFmtId="0" fontId="4" fillId="2" borderId="26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1" fontId="5" fillId="2" borderId="2" xfId="9" applyNumberFormat="1" applyFont="1" applyFill="1" applyBorder="1" applyAlignment="1">
      <alignment horizontal="center" vertical="center" wrapText="1"/>
    </xf>
    <xf numFmtId="1" fontId="5" fillId="2" borderId="11" xfId="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 wrapText="1"/>
    </xf>
    <xf numFmtId="44" fontId="5" fillId="4" borderId="16" xfId="4" applyNumberFormat="1" applyFont="1" applyFill="1" applyBorder="1" applyAlignment="1">
      <alignment horizontal="center" vertical="center" wrapText="1"/>
    </xf>
    <xf numFmtId="0" fontId="5" fillId="0" borderId="0" xfId="9" applyFont="1" applyBorder="1" applyAlignment="1">
      <alignment horizontal="left" vertical="center" wrapText="1"/>
    </xf>
    <xf numFmtId="0" fontId="5" fillId="0" borderId="26" xfId="9" applyFont="1" applyBorder="1" applyAlignment="1">
      <alignment horizontal="left" vertical="center" wrapText="1"/>
    </xf>
    <xf numFmtId="44" fontId="5" fillId="4" borderId="20" xfId="4" applyNumberFormat="1" applyFont="1" applyFill="1" applyBorder="1" applyAlignment="1">
      <alignment horizontal="center" vertical="center" wrapText="1"/>
    </xf>
    <xf numFmtId="44" fontId="5" fillId="4" borderId="21" xfId="4" applyNumberFormat="1" applyFont="1" applyFill="1" applyBorder="1" applyAlignment="1">
      <alignment horizontal="center" vertical="center" wrapText="1"/>
    </xf>
    <xf numFmtId="44" fontId="5" fillId="4" borderId="23" xfId="4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4" fillId="2" borderId="35" xfId="1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 wrapText="1"/>
    </xf>
    <xf numFmtId="0" fontId="3" fillId="2" borderId="24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 wrapText="1"/>
    </xf>
    <xf numFmtId="0" fontId="5" fillId="2" borderId="37" xfId="4" applyFont="1" applyFill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center" vertical="center" wrapText="1"/>
    </xf>
    <xf numFmtId="0" fontId="7" fillId="0" borderId="39" xfId="4" applyFont="1" applyFill="1" applyBorder="1" applyAlignment="1">
      <alignment horizontal="center" vertical="center" wrapText="1"/>
    </xf>
    <xf numFmtId="0" fontId="6" fillId="0" borderId="39" xfId="4" applyFont="1" applyFill="1" applyBorder="1" applyAlignment="1">
      <alignment horizontal="center" vertical="center" wrapText="1"/>
    </xf>
    <xf numFmtId="0" fontId="6" fillId="0" borderId="40" xfId="4" applyFont="1" applyFill="1" applyBorder="1" applyAlignment="1">
      <alignment horizontal="center" vertical="center" wrapText="1"/>
    </xf>
    <xf numFmtId="0" fontId="5" fillId="2" borderId="35" xfId="4" applyFont="1" applyFill="1" applyBorder="1" applyAlignment="1">
      <alignment horizontal="center"/>
    </xf>
    <xf numFmtId="0" fontId="5" fillId="2" borderId="42" xfId="9" applyFont="1" applyFill="1" applyBorder="1" applyAlignment="1">
      <alignment horizontal="center" vertical="center" wrapText="1"/>
    </xf>
    <xf numFmtId="0" fontId="5" fillId="2" borderId="31" xfId="9" applyFont="1" applyFill="1" applyBorder="1" applyAlignment="1">
      <alignment horizontal="center" vertical="center" wrapText="1"/>
    </xf>
  </cellXfs>
  <cellStyles count="15">
    <cellStyle name="Millares" xfId="1" builtinId="3"/>
    <cellStyle name="Millares 11" xfId="3" xr:uid="{00000000-0005-0000-0000-000002000000}"/>
    <cellStyle name="Millares 2" xfId="5" xr:uid="{00000000-0005-0000-0000-000003000000}"/>
    <cellStyle name="Millares 3" xfId="10" xr:uid="{00000000-0005-0000-0000-000004000000}"/>
    <cellStyle name="Moneda" xfId="14" builtinId="4"/>
    <cellStyle name="Moneda 2" xfId="7" xr:uid="{00000000-0005-0000-0000-000006000000}"/>
    <cellStyle name="Moneda 3" xfId="8" xr:uid="{00000000-0005-0000-0000-000007000000}"/>
    <cellStyle name="Moneda 4" xfId="13" xr:uid="{00000000-0005-0000-0000-000008000000}"/>
    <cellStyle name="Normal" xfId="0" builtinId="0"/>
    <cellStyle name="Normal 10" xfId="9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6" xr:uid="{00000000-0005-0000-0000-00000D000000}"/>
    <cellStyle name="Porcentual 2" xfId="12" xr:uid="{00000000-0005-0000-0000-00000E000000}"/>
    <cellStyle name="Texto explicativo 2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56"/>
  <sheetViews>
    <sheetView tabSelected="1" view="pageBreakPreview" zoomScale="70" zoomScaleNormal="80" zoomScaleSheetLayoutView="70" workbookViewId="0">
      <pane ySplit="5" topLeftCell="A28" activePane="bottomLeft" state="frozen"/>
      <selection activeCell="F9" sqref="F9"/>
      <selection pane="bottomLeft" activeCell="B153" sqref="B153"/>
    </sheetView>
  </sheetViews>
  <sheetFormatPr baseColWidth="10" defaultColWidth="11.42578125" defaultRowHeight="14.25" x14ac:dyDescent="0.2"/>
  <cols>
    <col min="1" max="1" width="10" style="26" customWidth="1"/>
    <col min="2" max="2" width="12" style="37" bestFit="1" customWidth="1"/>
    <col min="3" max="3" width="50.85546875" style="25" customWidth="1"/>
    <col min="4" max="4" width="21.85546875" style="25" bestFit="1" customWidth="1"/>
    <col min="5" max="5" width="27.5703125" style="89" customWidth="1"/>
    <col min="6" max="6" width="25.85546875" style="90" customWidth="1"/>
    <col min="7" max="7" width="27.7109375" style="90" customWidth="1"/>
    <col min="8" max="9" width="18.85546875" style="90" customWidth="1"/>
    <col min="10" max="10" width="19.85546875" style="66" bestFit="1" customWidth="1"/>
    <col min="11" max="16384" width="11.42578125" style="3"/>
  </cols>
  <sheetData>
    <row r="1" spans="1:10" ht="1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.75" customHeight="1" thickBot="1" x14ac:dyDescent="0.2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26.25" customHeight="1" thickBot="1" x14ac:dyDescent="0.25">
      <c r="A4" s="179" t="s">
        <v>3</v>
      </c>
      <c r="B4" s="181" t="s">
        <v>4</v>
      </c>
      <c r="C4" s="183" t="s">
        <v>5</v>
      </c>
      <c r="D4" s="235" t="s">
        <v>198</v>
      </c>
      <c r="E4" s="187" t="s">
        <v>123</v>
      </c>
      <c r="F4" s="188"/>
      <c r="G4" s="189"/>
      <c r="H4" s="232" t="s">
        <v>196</v>
      </c>
      <c r="I4" s="233"/>
      <c r="J4" s="234"/>
    </row>
    <row r="5" spans="1:10" ht="42" customHeight="1" thickBot="1" x14ac:dyDescent="0.25">
      <c r="A5" s="180"/>
      <c r="B5" s="182"/>
      <c r="C5" s="184"/>
      <c r="D5" s="236"/>
      <c r="E5" s="81" t="s">
        <v>122</v>
      </c>
      <c r="F5" s="82" t="s">
        <v>121</v>
      </c>
      <c r="G5" s="83" t="s">
        <v>170</v>
      </c>
      <c r="H5" s="84" t="s">
        <v>122</v>
      </c>
      <c r="I5" s="85" t="s">
        <v>121</v>
      </c>
      <c r="J5" s="86" t="s">
        <v>170</v>
      </c>
    </row>
    <row r="6" spans="1:10" s="4" customFormat="1" ht="28.5" x14ac:dyDescent="0.2">
      <c r="A6" s="60">
        <v>1</v>
      </c>
      <c r="B6" s="71">
        <v>24234</v>
      </c>
      <c r="C6" s="72" t="s">
        <v>69</v>
      </c>
      <c r="D6" s="237" t="s">
        <v>200</v>
      </c>
      <c r="E6" s="91">
        <v>234124776</v>
      </c>
      <c r="F6" s="92">
        <v>168440838</v>
      </c>
      <c r="G6" s="93">
        <v>161822170.36000001</v>
      </c>
      <c r="H6" s="94">
        <v>9</v>
      </c>
      <c r="I6" s="62">
        <v>8.98</v>
      </c>
      <c r="J6" s="110">
        <v>4.6399999999999997</v>
      </c>
    </row>
    <row r="7" spans="1:10" s="4" customFormat="1" ht="71.25" x14ac:dyDescent="0.2">
      <c r="A7" s="39">
        <f>A6+1</f>
        <v>2</v>
      </c>
      <c r="B7" s="40">
        <v>191416</v>
      </c>
      <c r="C7" s="68" t="s">
        <v>10</v>
      </c>
      <c r="D7" s="238" t="s">
        <v>200</v>
      </c>
      <c r="E7" s="95">
        <v>15000000</v>
      </c>
      <c r="F7" s="96">
        <v>25415169</v>
      </c>
      <c r="G7" s="97">
        <v>25415167.98</v>
      </c>
      <c r="H7" s="98">
        <v>9</v>
      </c>
      <c r="I7" s="56">
        <v>8.69</v>
      </c>
      <c r="J7" s="108">
        <v>8.7199999999999989</v>
      </c>
    </row>
    <row r="8" spans="1:10" s="4" customFormat="1" ht="42.75" x14ac:dyDescent="0.2">
      <c r="A8" s="39">
        <f t="shared" ref="A8:A60" si="0">A7+1</f>
        <v>3</v>
      </c>
      <c r="B8" s="40">
        <v>60132</v>
      </c>
      <c r="C8" s="68" t="s">
        <v>124</v>
      </c>
      <c r="D8" s="238" t="s">
        <v>200</v>
      </c>
      <c r="E8" s="95">
        <v>92216000</v>
      </c>
      <c r="F8" s="96">
        <v>34593815</v>
      </c>
      <c r="G8" s="97">
        <v>24270618.719999999</v>
      </c>
      <c r="H8" s="98">
        <v>3</v>
      </c>
      <c r="I8" s="56">
        <v>1.1200000000000001</v>
      </c>
      <c r="J8" s="108">
        <v>0.84</v>
      </c>
    </row>
    <row r="9" spans="1:10" s="4" customFormat="1" ht="71.25" x14ac:dyDescent="0.2">
      <c r="A9" s="39">
        <f t="shared" si="0"/>
        <v>4</v>
      </c>
      <c r="B9" s="38">
        <v>130705</v>
      </c>
      <c r="C9" s="68" t="s">
        <v>11</v>
      </c>
      <c r="D9" s="238" t="s">
        <v>200</v>
      </c>
      <c r="E9" s="95">
        <v>37623041</v>
      </c>
      <c r="F9" s="96">
        <v>107055830</v>
      </c>
      <c r="G9" s="97">
        <v>107053667.7</v>
      </c>
      <c r="H9" s="98">
        <v>4</v>
      </c>
      <c r="I9" s="56">
        <v>5.36</v>
      </c>
      <c r="J9" s="108">
        <v>4.01</v>
      </c>
    </row>
    <row r="10" spans="1:10" s="4" customFormat="1" ht="57" x14ac:dyDescent="0.2">
      <c r="A10" s="39">
        <f t="shared" si="0"/>
        <v>5</v>
      </c>
      <c r="B10" s="40">
        <v>189882</v>
      </c>
      <c r="C10" s="68" t="s">
        <v>12</v>
      </c>
      <c r="D10" s="238" t="s">
        <v>199</v>
      </c>
      <c r="E10" s="95">
        <v>26219926</v>
      </c>
      <c r="F10" s="96">
        <v>700000</v>
      </c>
      <c r="G10" s="97">
        <v>0</v>
      </c>
      <c r="H10" s="98">
        <v>200</v>
      </c>
      <c r="I10" s="56">
        <v>16.02</v>
      </c>
      <c r="J10" s="108">
        <v>0</v>
      </c>
    </row>
    <row r="11" spans="1:10" s="4" customFormat="1" ht="42.75" x14ac:dyDescent="0.2">
      <c r="A11" s="39">
        <f t="shared" si="0"/>
        <v>6</v>
      </c>
      <c r="B11" s="41">
        <v>209196</v>
      </c>
      <c r="C11" s="68" t="s">
        <v>13</v>
      </c>
      <c r="D11" s="238" t="s">
        <v>199</v>
      </c>
      <c r="E11" s="95">
        <v>25000000</v>
      </c>
      <c r="F11" s="96">
        <v>1316335</v>
      </c>
      <c r="G11" s="97">
        <v>1316334.25</v>
      </c>
      <c r="H11" s="98">
        <v>1000</v>
      </c>
      <c r="I11" s="56">
        <v>2.87</v>
      </c>
      <c r="J11" s="108">
        <v>0</v>
      </c>
    </row>
    <row r="12" spans="1:10" s="4" customFormat="1" ht="42.75" x14ac:dyDescent="0.2">
      <c r="A12" s="39">
        <f t="shared" si="0"/>
        <v>7</v>
      </c>
      <c r="B12" s="40">
        <v>189312</v>
      </c>
      <c r="C12" s="68" t="s">
        <v>6</v>
      </c>
      <c r="D12" s="238" t="s">
        <v>200</v>
      </c>
      <c r="E12" s="95">
        <v>22112509</v>
      </c>
      <c r="F12" s="96">
        <v>14018312</v>
      </c>
      <c r="G12" s="97">
        <v>14018309.279999999</v>
      </c>
      <c r="H12" s="98">
        <v>4</v>
      </c>
      <c r="I12" s="56">
        <v>3.03</v>
      </c>
      <c r="J12" s="108">
        <v>3.7399999999999998</v>
      </c>
    </row>
    <row r="13" spans="1:10" s="4" customFormat="1" ht="28.5" x14ac:dyDescent="0.2">
      <c r="A13" s="39">
        <f t="shared" si="0"/>
        <v>8</v>
      </c>
      <c r="B13" s="40">
        <v>72220</v>
      </c>
      <c r="C13" s="68" t="s">
        <v>14</v>
      </c>
      <c r="D13" s="238" t="s">
        <v>200</v>
      </c>
      <c r="E13" s="95">
        <v>27524022</v>
      </c>
      <c r="F13" s="96">
        <v>34757049</v>
      </c>
      <c r="G13" s="97">
        <v>34757007.75</v>
      </c>
      <c r="H13" s="98">
        <v>4</v>
      </c>
      <c r="I13" s="56">
        <v>17.38</v>
      </c>
      <c r="J13" s="108">
        <v>6.0699999999999994</v>
      </c>
    </row>
    <row r="14" spans="1:10" s="4" customFormat="1" ht="42.75" x14ac:dyDescent="0.2">
      <c r="A14" s="39">
        <f t="shared" si="0"/>
        <v>9</v>
      </c>
      <c r="B14" s="40">
        <v>18437</v>
      </c>
      <c r="C14" s="68" t="s">
        <v>15</v>
      </c>
      <c r="D14" s="238" t="s">
        <v>200</v>
      </c>
      <c r="E14" s="95">
        <v>0</v>
      </c>
      <c r="F14" s="96">
        <v>1950019</v>
      </c>
      <c r="G14" s="97">
        <v>0</v>
      </c>
      <c r="H14" s="98"/>
      <c r="I14" s="56">
        <v>1.01</v>
      </c>
      <c r="J14" s="108">
        <v>0</v>
      </c>
    </row>
    <row r="15" spans="1:10" s="4" customFormat="1" ht="42.75" x14ac:dyDescent="0.2">
      <c r="A15" s="39">
        <f t="shared" si="0"/>
        <v>10</v>
      </c>
      <c r="B15" s="40">
        <v>72219</v>
      </c>
      <c r="C15" s="68" t="s">
        <v>16</v>
      </c>
      <c r="D15" s="238" t="s">
        <v>200</v>
      </c>
      <c r="E15" s="95">
        <v>33517793</v>
      </c>
      <c r="F15" s="96">
        <v>36507833</v>
      </c>
      <c r="G15" s="97">
        <v>36507810.039999999</v>
      </c>
      <c r="H15" s="98">
        <v>4</v>
      </c>
      <c r="I15" s="56">
        <v>15.21</v>
      </c>
      <c r="J15" s="108">
        <v>7.68</v>
      </c>
    </row>
    <row r="16" spans="1:10" s="4" customFormat="1" ht="42.75" x14ac:dyDescent="0.2">
      <c r="A16" s="39">
        <f t="shared" si="0"/>
        <v>11</v>
      </c>
      <c r="B16" s="40">
        <v>18433</v>
      </c>
      <c r="C16" s="68" t="s">
        <v>17</v>
      </c>
      <c r="D16" s="238" t="s">
        <v>200</v>
      </c>
      <c r="E16" s="95">
        <v>0</v>
      </c>
      <c r="F16" s="96">
        <v>1961218</v>
      </c>
      <c r="G16" s="97">
        <v>0</v>
      </c>
      <c r="H16" s="98"/>
      <c r="I16" s="56">
        <v>1.01</v>
      </c>
      <c r="J16" s="108">
        <v>0</v>
      </c>
    </row>
    <row r="17" spans="1:10" s="4" customFormat="1" ht="42.75" x14ac:dyDescent="0.2">
      <c r="A17" s="39">
        <f t="shared" si="0"/>
        <v>12</v>
      </c>
      <c r="B17" s="40">
        <v>201976</v>
      </c>
      <c r="C17" s="68" t="s">
        <v>18</v>
      </c>
      <c r="D17" s="238" t="s">
        <v>200</v>
      </c>
      <c r="E17" s="95">
        <v>0</v>
      </c>
      <c r="F17" s="96">
        <v>9658770</v>
      </c>
      <c r="G17" s="97">
        <v>9658768.7100000009</v>
      </c>
      <c r="H17" s="98">
        <v>4.7</v>
      </c>
      <c r="I17" s="56">
        <v>3.25</v>
      </c>
      <c r="J17" s="108">
        <v>4.3899999999999997</v>
      </c>
    </row>
    <row r="18" spans="1:10" s="4" customFormat="1" ht="42.75" x14ac:dyDescent="0.2">
      <c r="A18" s="39">
        <f t="shared" si="0"/>
        <v>13</v>
      </c>
      <c r="B18" s="65">
        <v>34968</v>
      </c>
      <c r="C18" s="68" t="s">
        <v>7</v>
      </c>
      <c r="D18" s="238" t="s">
        <v>200</v>
      </c>
      <c r="E18" s="95">
        <v>147845465</v>
      </c>
      <c r="F18" s="96">
        <v>121472285</v>
      </c>
      <c r="G18" s="97">
        <v>116583279.55</v>
      </c>
      <c r="H18" s="98">
        <v>5</v>
      </c>
      <c r="I18" s="56">
        <v>9.7899999999999991</v>
      </c>
      <c r="J18" s="108">
        <v>8.8400000000000016</v>
      </c>
    </row>
    <row r="19" spans="1:10" s="4" customFormat="1" ht="57" x14ac:dyDescent="0.2">
      <c r="A19" s="39">
        <f t="shared" si="0"/>
        <v>14</v>
      </c>
      <c r="B19" s="38">
        <v>66159</v>
      </c>
      <c r="C19" s="68" t="s">
        <v>19</v>
      </c>
      <c r="D19" s="238" t="s">
        <v>200</v>
      </c>
      <c r="E19" s="95">
        <v>334656337</v>
      </c>
      <c r="F19" s="96">
        <v>45301577</v>
      </c>
      <c r="G19" s="97">
        <v>43201789.810000002</v>
      </c>
      <c r="H19" s="98">
        <v>18</v>
      </c>
      <c r="I19" s="56">
        <v>1.56</v>
      </c>
      <c r="J19" s="108">
        <v>1.0900000000000001</v>
      </c>
    </row>
    <row r="20" spans="1:10" s="4" customFormat="1" ht="33.75" customHeight="1" x14ac:dyDescent="0.2">
      <c r="A20" s="39">
        <f t="shared" si="0"/>
        <v>15</v>
      </c>
      <c r="B20" s="65">
        <v>190127</v>
      </c>
      <c r="C20" s="68" t="s">
        <v>20</v>
      </c>
      <c r="D20" s="238" t="s">
        <v>200</v>
      </c>
      <c r="E20" s="95">
        <v>4592925</v>
      </c>
      <c r="F20" s="96">
        <v>24501684</v>
      </c>
      <c r="G20" s="97">
        <v>24501681.16</v>
      </c>
      <c r="H20" s="98">
        <v>0</v>
      </c>
      <c r="I20" s="56">
        <v>0.19</v>
      </c>
      <c r="J20" s="108">
        <v>0.09</v>
      </c>
    </row>
    <row r="21" spans="1:10" s="4" customFormat="1" ht="42.75" x14ac:dyDescent="0.2">
      <c r="A21" s="39">
        <f t="shared" si="0"/>
        <v>16</v>
      </c>
      <c r="B21" s="41">
        <v>209708</v>
      </c>
      <c r="C21" s="68" t="s">
        <v>21</v>
      </c>
      <c r="D21" s="238" t="s">
        <v>200</v>
      </c>
      <c r="E21" s="95">
        <v>11598537</v>
      </c>
      <c r="F21" s="96">
        <v>15544882</v>
      </c>
      <c r="G21" s="97">
        <v>15544882</v>
      </c>
      <c r="H21" s="98">
        <v>4</v>
      </c>
      <c r="I21" s="56">
        <v>5.17</v>
      </c>
      <c r="J21" s="108">
        <v>1.0900000000000001</v>
      </c>
    </row>
    <row r="22" spans="1:10" s="4" customFormat="1" ht="42.75" x14ac:dyDescent="0.2">
      <c r="A22" s="39">
        <f t="shared" si="0"/>
        <v>17</v>
      </c>
      <c r="B22" s="41">
        <v>209678</v>
      </c>
      <c r="C22" s="68" t="s">
        <v>22</v>
      </c>
      <c r="D22" s="238" t="s">
        <v>200</v>
      </c>
      <c r="E22" s="95">
        <v>41347830</v>
      </c>
      <c r="F22" s="96">
        <v>734501</v>
      </c>
      <c r="G22" s="97">
        <v>734499.62</v>
      </c>
      <c r="H22" s="98">
        <v>5</v>
      </c>
      <c r="I22" s="56">
        <v>1.23</v>
      </c>
      <c r="J22" s="108">
        <v>1.88</v>
      </c>
    </row>
    <row r="23" spans="1:10" s="4" customFormat="1" ht="42.75" x14ac:dyDescent="0.2">
      <c r="A23" s="39">
        <f t="shared" si="0"/>
        <v>18</v>
      </c>
      <c r="B23" s="40">
        <v>149860</v>
      </c>
      <c r="C23" s="68" t="s">
        <v>8</v>
      </c>
      <c r="D23" s="238" t="s">
        <v>200</v>
      </c>
      <c r="E23" s="95">
        <v>3300636</v>
      </c>
      <c r="F23" s="96">
        <v>12129574</v>
      </c>
      <c r="G23" s="97">
        <v>12129570.99</v>
      </c>
      <c r="H23" s="98">
        <v>2</v>
      </c>
      <c r="I23" s="56">
        <v>4.71</v>
      </c>
      <c r="J23" s="108">
        <v>3.02</v>
      </c>
    </row>
    <row r="24" spans="1:10" s="4" customFormat="1" ht="42.75" x14ac:dyDescent="0.2">
      <c r="A24" s="39">
        <f t="shared" si="0"/>
        <v>19</v>
      </c>
      <c r="B24" s="40">
        <v>207590</v>
      </c>
      <c r="C24" s="68" t="s">
        <v>23</v>
      </c>
      <c r="D24" s="238" t="s">
        <v>200</v>
      </c>
      <c r="E24" s="95">
        <v>23281973</v>
      </c>
      <c r="F24" s="96">
        <v>728485</v>
      </c>
      <c r="G24" s="97">
        <v>728484.87</v>
      </c>
      <c r="H24" s="98">
        <v>7</v>
      </c>
      <c r="I24" s="56">
        <v>6.93</v>
      </c>
      <c r="J24" s="108">
        <v>0.43</v>
      </c>
    </row>
    <row r="25" spans="1:10" s="4" customFormat="1" ht="28.5" x14ac:dyDescent="0.2">
      <c r="A25" s="39">
        <f t="shared" si="0"/>
        <v>20</v>
      </c>
      <c r="B25" s="38">
        <v>208880</v>
      </c>
      <c r="C25" s="68" t="s">
        <v>24</v>
      </c>
      <c r="D25" s="238" t="s">
        <v>200</v>
      </c>
      <c r="E25" s="95">
        <v>19500000</v>
      </c>
      <c r="F25" s="96">
        <v>44901128</v>
      </c>
      <c r="G25" s="97">
        <v>44901125.060000002</v>
      </c>
      <c r="H25" s="98">
        <v>6.5</v>
      </c>
      <c r="I25" s="56">
        <v>14.97</v>
      </c>
      <c r="J25" s="108">
        <v>3.27</v>
      </c>
    </row>
    <row r="26" spans="1:10" s="4" customFormat="1" ht="42.75" x14ac:dyDescent="0.2">
      <c r="A26" s="39">
        <f t="shared" si="0"/>
        <v>21</v>
      </c>
      <c r="B26" s="40">
        <v>189454</v>
      </c>
      <c r="C26" s="68" t="s">
        <v>25</v>
      </c>
      <c r="D26" s="238" t="s">
        <v>200</v>
      </c>
      <c r="E26" s="95">
        <v>3189111</v>
      </c>
      <c r="F26" s="96">
        <v>20610578</v>
      </c>
      <c r="G26" s="97">
        <v>20610571.879999999</v>
      </c>
      <c r="H26" s="98">
        <v>8</v>
      </c>
      <c r="I26" s="56">
        <v>7.96</v>
      </c>
      <c r="J26" s="108">
        <v>8.7100000000000009</v>
      </c>
    </row>
    <row r="27" spans="1:10" ht="42.75" x14ac:dyDescent="0.2">
      <c r="A27" s="39">
        <f t="shared" si="0"/>
        <v>22</v>
      </c>
      <c r="B27" s="38">
        <v>209182</v>
      </c>
      <c r="C27" s="68" t="s">
        <v>26</v>
      </c>
      <c r="D27" s="238" t="s">
        <v>200</v>
      </c>
      <c r="E27" s="95">
        <v>14337262</v>
      </c>
      <c r="F27" s="96">
        <v>15214118</v>
      </c>
      <c r="G27" s="97">
        <v>15213567.16</v>
      </c>
      <c r="H27" s="98">
        <v>16</v>
      </c>
      <c r="I27" s="56">
        <v>20.85</v>
      </c>
      <c r="J27" s="108">
        <v>11.549999999999999</v>
      </c>
    </row>
    <row r="28" spans="1:10" s="4" customFormat="1" ht="42.75" x14ac:dyDescent="0.2">
      <c r="A28" s="39">
        <f t="shared" si="0"/>
        <v>23</v>
      </c>
      <c r="B28" s="41">
        <v>210036</v>
      </c>
      <c r="C28" s="68" t="s">
        <v>27</v>
      </c>
      <c r="D28" s="238" t="s">
        <v>200</v>
      </c>
      <c r="E28" s="95">
        <v>18184000</v>
      </c>
      <c r="F28" s="96">
        <v>35418842</v>
      </c>
      <c r="G28" s="97">
        <v>35358792.109999999</v>
      </c>
      <c r="H28" s="98">
        <v>18</v>
      </c>
      <c r="I28" s="56">
        <v>22.14</v>
      </c>
      <c r="J28" s="108">
        <v>16.059999999999999</v>
      </c>
    </row>
    <row r="29" spans="1:10" s="4" customFormat="1" ht="28.5" x14ac:dyDescent="0.2">
      <c r="A29" s="39">
        <f t="shared" si="0"/>
        <v>24</v>
      </c>
      <c r="B29" s="38">
        <v>209016</v>
      </c>
      <c r="C29" s="68" t="s">
        <v>28</v>
      </c>
      <c r="D29" s="238" t="s">
        <v>200</v>
      </c>
      <c r="E29" s="95">
        <v>22077494</v>
      </c>
      <c r="F29" s="96">
        <v>16149119</v>
      </c>
      <c r="G29" s="97">
        <v>16149118.109999999</v>
      </c>
      <c r="H29" s="98">
        <v>12</v>
      </c>
      <c r="I29" s="56">
        <v>11.57</v>
      </c>
      <c r="J29" s="108">
        <v>12.7</v>
      </c>
    </row>
    <row r="30" spans="1:10" s="4" customFormat="1" ht="42.75" x14ac:dyDescent="0.2">
      <c r="A30" s="39">
        <f t="shared" si="0"/>
        <v>25</v>
      </c>
      <c r="B30" s="38">
        <v>209012</v>
      </c>
      <c r="C30" s="68" t="s">
        <v>29</v>
      </c>
      <c r="D30" s="238" t="s">
        <v>200</v>
      </c>
      <c r="E30" s="95">
        <v>1841836</v>
      </c>
      <c r="F30" s="96">
        <v>48209423</v>
      </c>
      <c r="G30" s="97">
        <v>48209422.18</v>
      </c>
      <c r="H30" s="98">
        <v>13</v>
      </c>
      <c r="I30" s="56">
        <v>18.54</v>
      </c>
      <c r="J30" s="108">
        <v>6.25</v>
      </c>
    </row>
    <row r="31" spans="1:10" s="4" customFormat="1" ht="42.75" x14ac:dyDescent="0.2">
      <c r="A31" s="39">
        <f t="shared" si="0"/>
        <v>26</v>
      </c>
      <c r="B31" s="38">
        <v>209018</v>
      </c>
      <c r="C31" s="68" t="s">
        <v>30</v>
      </c>
      <c r="D31" s="238" t="s">
        <v>200</v>
      </c>
      <c r="E31" s="95">
        <v>559512</v>
      </c>
      <c r="F31" s="96">
        <v>13676741</v>
      </c>
      <c r="G31" s="97">
        <v>13676736.630000001</v>
      </c>
      <c r="H31" s="98">
        <v>17</v>
      </c>
      <c r="I31" s="56">
        <v>5.7</v>
      </c>
      <c r="J31" s="108">
        <v>6.29</v>
      </c>
    </row>
    <row r="32" spans="1:10" s="4" customFormat="1" ht="28.5" x14ac:dyDescent="0.2">
      <c r="A32" s="39">
        <f t="shared" si="0"/>
        <v>27</v>
      </c>
      <c r="B32" s="38">
        <v>209014</v>
      </c>
      <c r="C32" s="68" t="s">
        <v>31</v>
      </c>
      <c r="D32" s="238" t="s">
        <v>200</v>
      </c>
      <c r="E32" s="95">
        <v>477110</v>
      </c>
      <c r="F32" s="96">
        <v>959088</v>
      </c>
      <c r="G32" s="97">
        <v>959027.59</v>
      </c>
      <c r="H32" s="98">
        <v>12</v>
      </c>
      <c r="I32" s="56">
        <v>0.4</v>
      </c>
      <c r="J32" s="108">
        <v>0.7</v>
      </c>
    </row>
    <row r="33" spans="1:10" s="4" customFormat="1" ht="42.75" x14ac:dyDescent="0.2">
      <c r="A33" s="39">
        <f t="shared" si="0"/>
        <v>28</v>
      </c>
      <c r="B33" s="38">
        <v>208415</v>
      </c>
      <c r="C33" s="68" t="s">
        <v>32</v>
      </c>
      <c r="D33" s="238" t="s">
        <v>200</v>
      </c>
      <c r="E33" s="95">
        <v>48600000</v>
      </c>
      <c r="F33" s="96">
        <v>42272122</v>
      </c>
      <c r="G33" s="97">
        <v>42272118.18</v>
      </c>
      <c r="H33" s="98">
        <v>17</v>
      </c>
      <c r="I33" s="56">
        <v>30.19</v>
      </c>
      <c r="J33" s="108">
        <v>25.919999999999998</v>
      </c>
    </row>
    <row r="34" spans="1:10" s="4" customFormat="1" ht="57" x14ac:dyDescent="0.2">
      <c r="A34" s="39">
        <f t="shared" si="0"/>
        <v>29</v>
      </c>
      <c r="B34" s="38">
        <v>209682</v>
      </c>
      <c r="C34" s="68" t="s">
        <v>33</v>
      </c>
      <c r="D34" s="238" t="s">
        <v>200</v>
      </c>
      <c r="E34" s="95">
        <v>50319389</v>
      </c>
      <c r="F34" s="96">
        <v>20889072</v>
      </c>
      <c r="G34" s="97">
        <v>20889071.260000002</v>
      </c>
      <c r="H34" s="98">
        <v>12</v>
      </c>
      <c r="I34" s="56">
        <v>7.74</v>
      </c>
      <c r="J34" s="108">
        <v>12.37</v>
      </c>
    </row>
    <row r="35" spans="1:10" s="4" customFormat="1" ht="28.5" x14ac:dyDescent="0.2">
      <c r="A35" s="39">
        <f t="shared" si="0"/>
        <v>30</v>
      </c>
      <c r="B35" s="40">
        <v>207593</v>
      </c>
      <c r="C35" s="68" t="s">
        <v>34</v>
      </c>
      <c r="D35" s="238" t="s">
        <v>200</v>
      </c>
      <c r="E35" s="95">
        <v>527289</v>
      </c>
      <c r="F35" s="96">
        <v>21536814</v>
      </c>
      <c r="G35" s="97">
        <v>21536812.030000001</v>
      </c>
      <c r="H35" s="98">
        <v>7</v>
      </c>
      <c r="I35" s="56">
        <v>6.73</v>
      </c>
      <c r="J35" s="108">
        <v>4.33</v>
      </c>
    </row>
    <row r="36" spans="1:10" s="4" customFormat="1" ht="28.5" x14ac:dyDescent="0.2">
      <c r="A36" s="39">
        <f t="shared" si="0"/>
        <v>31</v>
      </c>
      <c r="B36" s="40">
        <v>208924</v>
      </c>
      <c r="C36" s="68" t="s">
        <v>35</v>
      </c>
      <c r="D36" s="238" t="s">
        <v>200</v>
      </c>
      <c r="E36" s="95">
        <v>488888</v>
      </c>
      <c r="F36" s="96">
        <v>45941942</v>
      </c>
      <c r="G36" s="97">
        <v>45941941.57</v>
      </c>
      <c r="H36" s="98">
        <v>8</v>
      </c>
      <c r="I36" s="56">
        <v>13.4</v>
      </c>
      <c r="J36" s="108">
        <v>4.93</v>
      </c>
    </row>
    <row r="37" spans="1:10" s="4" customFormat="1" ht="28.5" x14ac:dyDescent="0.2">
      <c r="A37" s="39">
        <f t="shared" si="0"/>
        <v>32</v>
      </c>
      <c r="B37" s="40">
        <v>208647</v>
      </c>
      <c r="C37" s="68" t="s">
        <v>36</v>
      </c>
      <c r="D37" s="238" t="s">
        <v>200</v>
      </c>
      <c r="E37" s="95">
        <v>322223</v>
      </c>
      <c r="F37" s="96">
        <v>478949</v>
      </c>
      <c r="G37" s="97">
        <v>478948.5</v>
      </c>
      <c r="H37" s="98">
        <v>8</v>
      </c>
      <c r="I37" s="56">
        <v>0.16</v>
      </c>
      <c r="J37" s="108">
        <v>0.33</v>
      </c>
    </row>
    <row r="38" spans="1:10" s="4" customFormat="1" ht="42.75" x14ac:dyDescent="0.2">
      <c r="A38" s="39">
        <f t="shared" si="0"/>
        <v>33</v>
      </c>
      <c r="B38" s="38">
        <v>209020</v>
      </c>
      <c r="C38" s="68" t="s">
        <v>37</v>
      </c>
      <c r="D38" s="238" t="s">
        <v>200</v>
      </c>
      <c r="E38" s="95">
        <v>1013563</v>
      </c>
      <c r="F38" s="96">
        <v>5805042</v>
      </c>
      <c r="G38" s="97">
        <v>5805041.7000000002</v>
      </c>
      <c r="H38" s="98">
        <v>15</v>
      </c>
      <c r="I38" s="56">
        <v>3.62</v>
      </c>
      <c r="J38" s="108">
        <v>2.7399999999999998</v>
      </c>
    </row>
    <row r="39" spans="1:10" s="4" customFormat="1" ht="42.75" x14ac:dyDescent="0.2">
      <c r="A39" s="39">
        <f t="shared" si="0"/>
        <v>34</v>
      </c>
      <c r="B39" s="40">
        <v>209051</v>
      </c>
      <c r="C39" s="68" t="s">
        <v>38</v>
      </c>
      <c r="D39" s="238" t="s">
        <v>200</v>
      </c>
      <c r="E39" s="95">
        <v>54304761</v>
      </c>
      <c r="F39" s="96">
        <v>39707563</v>
      </c>
      <c r="G39" s="97">
        <v>39707558.700000003</v>
      </c>
      <c r="H39" s="98">
        <v>12</v>
      </c>
      <c r="I39" s="56">
        <v>15.27</v>
      </c>
      <c r="J39" s="108">
        <v>12.3</v>
      </c>
    </row>
    <row r="40" spans="1:10" ht="42.75" x14ac:dyDescent="0.2">
      <c r="A40" s="39">
        <f t="shared" si="0"/>
        <v>35</v>
      </c>
      <c r="B40" s="38">
        <v>209418</v>
      </c>
      <c r="C40" s="68" t="s">
        <v>39</v>
      </c>
      <c r="D40" s="238" t="s">
        <v>199</v>
      </c>
      <c r="E40" s="95">
        <v>0</v>
      </c>
      <c r="F40" s="96">
        <v>87285</v>
      </c>
      <c r="G40" s="97">
        <v>87284.27</v>
      </c>
      <c r="H40" s="98">
        <v>1</v>
      </c>
      <c r="I40" s="56">
        <v>0.39</v>
      </c>
      <c r="J40" s="108">
        <v>0.1</v>
      </c>
    </row>
    <row r="41" spans="1:10" ht="57" x14ac:dyDescent="0.2">
      <c r="A41" s="39">
        <f t="shared" si="0"/>
        <v>36</v>
      </c>
      <c r="B41" s="38">
        <v>214031</v>
      </c>
      <c r="C41" s="68" t="s">
        <v>40</v>
      </c>
      <c r="D41" s="238" t="s">
        <v>199</v>
      </c>
      <c r="E41" s="95">
        <v>0</v>
      </c>
      <c r="F41" s="96">
        <v>89623</v>
      </c>
      <c r="G41" s="97">
        <v>89622.71</v>
      </c>
      <c r="H41" s="98">
        <v>1</v>
      </c>
      <c r="I41" s="56">
        <v>0.1</v>
      </c>
      <c r="J41" s="108">
        <v>0.1</v>
      </c>
    </row>
    <row r="42" spans="1:10" ht="42.75" x14ac:dyDescent="0.2">
      <c r="A42" s="39">
        <f t="shared" si="0"/>
        <v>37</v>
      </c>
      <c r="B42" s="38">
        <v>189499</v>
      </c>
      <c r="C42" s="68" t="s">
        <v>41</v>
      </c>
      <c r="D42" s="238" t="s">
        <v>200</v>
      </c>
      <c r="E42" s="95">
        <v>46050000</v>
      </c>
      <c r="F42" s="96">
        <v>41903961</v>
      </c>
      <c r="G42" s="97">
        <v>40907901.350000001</v>
      </c>
      <c r="H42" s="98">
        <v>1</v>
      </c>
      <c r="I42" s="56">
        <v>7.21</v>
      </c>
      <c r="J42" s="108">
        <v>3.61</v>
      </c>
    </row>
    <row r="43" spans="1:10" ht="28.5" x14ac:dyDescent="0.2">
      <c r="A43" s="39">
        <f t="shared" si="0"/>
        <v>38</v>
      </c>
      <c r="B43" s="38">
        <v>211604</v>
      </c>
      <c r="C43" s="68" t="s">
        <v>42</v>
      </c>
      <c r="D43" s="238" t="s">
        <v>200</v>
      </c>
      <c r="E43" s="95">
        <v>11000000</v>
      </c>
      <c r="F43" s="96">
        <v>839988</v>
      </c>
      <c r="G43" s="97">
        <v>839987.8</v>
      </c>
      <c r="H43" s="98">
        <v>12</v>
      </c>
      <c r="I43" s="56">
        <v>0.15</v>
      </c>
      <c r="J43" s="108">
        <v>0.06</v>
      </c>
    </row>
    <row r="44" spans="1:10" ht="42.75" x14ac:dyDescent="0.2">
      <c r="A44" s="39">
        <f t="shared" si="0"/>
        <v>39</v>
      </c>
      <c r="B44" s="38">
        <v>221396</v>
      </c>
      <c r="C44" s="68" t="s">
        <v>43</v>
      </c>
      <c r="D44" s="238" t="s">
        <v>200</v>
      </c>
      <c r="E44" s="95">
        <v>0</v>
      </c>
      <c r="F44" s="96">
        <v>7470042</v>
      </c>
      <c r="G44" s="97">
        <v>7470041.5999999996</v>
      </c>
      <c r="H44" s="98">
        <v>16</v>
      </c>
      <c r="I44" s="56">
        <v>1.19</v>
      </c>
      <c r="J44" s="108">
        <v>1.18</v>
      </c>
    </row>
    <row r="45" spans="1:10" ht="42.75" x14ac:dyDescent="0.2">
      <c r="A45" s="39">
        <f t="shared" si="0"/>
        <v>40</v>
      </c>
      <c r="B45" s="40">
        <v>116527</v>
      </c>
      <c r="C45" s="68" t="s">
        <v>44</v>
      </c>
      <c r="D45" s="238" t="s">
        <v>200</v>
      </c>
      <c r="E45" s="95">
        <v>36475246</v>
      </c>
      <c r="F45" s="96">
        <v>27542586</v>
      </c>
      <c r="G45" s="97">
        <v>27542561.809999999</v>
      </c>
      <c r="H45" s="98">
        <v>5</v>
      </c>
      <c r="I45" s="56">
        <v>14.36</v>
      </c>
      <c r="J45" s="108">
        <v>11.149999999999999</v>
      </c>
    </row>
    <row r="46" spans="1:10" ht="42.75" x14ac:dyDescent="0.2">
      <c r="A46" s="39">
        <f t="shared" si="0"/>
        <v>41</v>
      </c>
      <c r="B46" s="40">
        <v>132258</v>
      </c>
      <c r="C46" s="68" t="s">
        <v>45</v>
      </c>
      <c r="D46" s="238" t="s">
        <v>200</v>
      </c>
      <c r="E46" s="95">
        <v>45347603</v>
      </c>
      <c r="F46" s="96">
        <v>35645815</v>
      </c>
      <c r="G46" s="97">
        <v>34808461.57</v>
      </c>
      <c r="H46" s="98">
        <v>5</v>
      </c>
      <c r="I46" s="56">
        <v>20.64</v>
      </c>
      <c r="J46" s="108">
        <v>9.43</v>
      </c>
    </row>
    <row r="47" spans="1:10" ht="42.75" x14ac:dyDescent="0.2">
      <c r="A47" s="39">
        <f t="shared" ref="A47:A59" si="1">A46+1</f>
        <v>42</v>
      </c>
      <c r="B47" s="40">
        <v>190098</v>
      </c>
      <c r="C47" s="68" t="s">
        <v>46</v>
      </c>
      <c r="D47" s="238" t="s">
        <v>199</v>
      </c>
      <c r="E47" s="95">
        <v>0</v>
      </c>
      <c r="F47" s="96">
        <v>50000</v>
      </c>
      <c r="G47" s="97">
        <v>0</v>
      </c>
      <c r="H47" s="98"/>
      <c r="I47" s="56">
        <v>0.11</v>
      </c>
      <c r="J47" s="108">
        <v>0</v>
      </c>
    </row>
    <row r="48" spans="1:10" ht="42.75" x14ac:dyDescent="0.2">
      <c r="A48" s="39">
        <f t="shared" si="0"/>
        <v>43</v>
      </c>
      <c r="B48" s="41">
        <v>209134</v>
      </c>
      <c r="C48" s="68" t="s">
        <v>47</v>
      </c>
      <c r="D48" s="238" t="s">
        <v>199</v>
      </c>
      <c r="E48" s="95">
        <v>29025000</v>
      </c>
      <c r="F48" s="96">
        <v>245987</v>
      </c>
      <c r="G48" s="97">
        <v>245986.1</v>
      </c>
      <c r="H48" s="98">
        <v>150</v>
      </c>
      <c r="I48" s="56">
        <v>1.34</v>
      </c>
      <c r="J48" s="108">
        <v>1.3399999999999999</v>
      </c>
    </row>
    <row r="49" spans="1:10" ht="28.5" x14ac:dyDescent="0.2">
      <c r="A49" s="39">
        <f t="shared" si="1"/>
        <v>44</v>
      </c>
      <c r="B49" s="40">
        <v>210328</v>
      </c>
      <c r="C49" s="68" t="s">
        <v>48</v>
      </c>
      <c r="D49" s="238" t="s">
        <v>199</v>
      </c>
      <c r="E49" s="95">
        <v>15000000</v>
      </c>
      <c r="F49" s="96">
        <v>55997447</v>
      </c>
      <c r="G49" s="97">
        <v>54367749.469999999</v>
      </c>
      <c r="H49" s="98">
        <v>90</v>
      </c>
      <c r="I49" s="56">
        <v>115.95</v>
      </c>
      <c r="J49" s="108">
        <v>70.28</v>
      </c>
    </row>
    <row r="50" spans="1:10" ht="28.5" x14ac:dyDescent="0.2">
      <c r="A50" s="39">
        <f t="shared" si="0"/>
        <v>45</v>
      </c>
      <c r="B50" s="40">
        <v>190108</v>
      </c>
      <c r="C50" s="68" t="s">
        <v>49</v>
      </c>
      <c r="D50" s="238" t="s">
        <v>200</v>
      </c>
      <c r="E50" s="95">
        <v>0</v>
      </c>
      <c r="F50" s="96">
        <v>126894907</v>
      </c>
      <c r="G50" s="97">
        <v>126890171.48</v>
      </c>
      <c r="H50" s="98">
        <v>0</v>
      </c>
      <c r="I50" s="56">
        <v>34.299999999999997</v>
      </c>
      <c r="J50" s="108">
        <v>12.14</v>
      </c>
    </row>
    <row r="51" spans="1:10" ht="42.75" x14ac:dyDescent="0.2">
      <c r="A51" s="39">
        <f t="shared" si="1"/>
        <v>46</v>
      </c>
      <c r="B51" s="40">
        <v>190124</v>
      </c>
      <c r="C51" s="68" t="s">
        <v>50</v>
      </c>
      <c r="D51" s="238" t="s">
        <v>200</v>
      </c>
      <c r="E51" s="95">
        <v>55000000</v>
      </c>
      <c r="F51" s="96">
        <v>23920531</v>
      </c>
      <c r="G51" s="97">
        <v>23920530.5</v>
      </c>
      <c r="H51" s="98">
        <v>21</v>
      </c>
      <c r="I51" s="56">
        <v>8.7899999999999991</v>
      </c>
      <c r="J51" s="108">
        <v>5.48</v>
      </c>
    </row>
    <row r="52" spans="1:10" ht="42.75" x14ac:dyDescent="0.2">
      <c r="A52" s="39">
        <f t="shared" si="0"/>
        <v>47</v>
      </c>
      <c r="B52" s="38">
        <v>221965</v>
      </c>
      <c r="C52" s="68" t="s">
        <v>51</v>
      </c>
      <c r="D52" s="238" t="s">
        <v>200</v>
      </c>
      <c r="E52" s="95">
        <v>40000000</v>
      </c>
      <c r="F52" s="96">
        <v>1200000</v>
      </c>
      <c r="G52" s="97">
        <v>1200000</v>
      </c>
      <c r="H52" s="98">
        <v>7</v>
      </c>
      <c r="I52" s="56">
        <v>0.38</v>
      </c>
      <c r="J52" s="108">
        <v>0.51</v>
      </c>
    </row>
    <row r="53" spans="1:10" ht="42.75" x14ac:dyDescent="0.2">
      <c r="A53" s="39">
        <f t="shared" si="1"/>
        <v>48</v>
      </c>
      <c r="B53" s="38">
        <v>221005</v>
      </c>
      <c r="C53" s="68" t="s">
        <v>52</v>
      </c>
      <c r="D53" s="238" t="s">
        <v>200</v>
      </c>
      <c r="E53" s="95">
        <v>16100000</v>
      </c>
      <c r="F53" s="96">
        <v>981254</v>
      </c>
      <c r="G53" s="97">
        <v>981253.77</v>
      </c>
      <c r="H53" s="98">
        <v>3</v>
      </c>
      <c r="I53" s="56">
        <v>0.59</v>
      </c>
      <c r="J53" s="108">
        <v>0.77</v>
      </c>
    </row>
    <row r="54" spans="1:10" ht="42.75" x14ac:dyDescent="0.2">
      <c r="A54" s="39">
        <f t="shared" si="0"/>
        <v>49</v>
      </c>
      <c r="B54" s="40">
        <v>116535</v>
      </c>
      <c r="C54" s="68" t="s">
        <v>53</v>
      </c>
      <c r="D54" s="238" t="s">
        <v>201</v>
      </c>
      <c r="E54" s="95">
        <v>60000000</v>
      </c>
      <c r="F54" s="96">
        <v>88235861</v>
      </c>
      <c r="G54" s="97">
        <v>88232300.890000001</v>
      </c>
      <c r="H54" s="98">
        <v>19</v>
      </c>
      <c r="I54" s="56">
        <v>40.11</v>
      </c>
      <c r="J54" s="108">
        <v>4.43</v>
      </c>
    </row>
    <row r="55" spans="1:10" ht="28.5" x14ac:dyDescent="0.2">
      <c r="A55" s="39">
        <f t="shared" si="1"/>
        <v>50</v>
      </c>
      <c r="B55" s="40">
        <v>190116</v>
      </c>
      <c r="C55" s="68" t="s">
        <v>54</v>
      </c>
      <c r="D55" s="238" t="s">
        <v>200</v>
      </c>
      <c r="E55" s="95">
        <v>0</v>
      </c>
      <c r="F55" s="96">
        <v>10500000</v>
      </c>
      <c r="G55" s="97">
        <v>10373455.26</v>
      </c>
      <c r="H55" s="98">
        <v>5</v>
      </c>
      <c r="I55" s="56">
        <v>2.5099999999999998</v>
      </c>
      <c r="J55" s="108">
        <v>2.23</v>
      </c>
    </row>
    <row r="56" spans="1:10" ht="42.75" x14ac:dyDescent="0.2">
      <c r="A56" s="39">
        <f t="shared" si="0"/>
        <v>51</v>
      </c>
      <c r="B56" s="38">
        <v>221962</v>
      </c>
      <c r="C56" s="68" t="s">
        <v>55</v>
      </c>
      <c r="D56" s="238" t="s">
        <v>200</v>
      </c>
      <c r="E56" s="95">
        <v>12730500</v>
      </c>
      <c r="F56" s="96">
        <v>878130</v>
      </c>
      <c r="G56" s="97">
        <v>703123.77</v>
      </c>
      <c r="H56" s="98">
        <v>6</v>
      </c>
      <c r="I56" s="56">
        <v>3.26</v>
      </c>
      <c r="J56" s="108">
        <v>4.3899999999999997</v>
      </c>
    </row>
    <row r="57" spans="1:10" ht="42.75" x14ac:dyDescent="0.2">
      <c r="A57" s="39">
        <f t="shared" si="1"/>
        <v>52</v>
      </c>
      <c r="B57" s="38">
        <v>211714</v>
      </c>
      <c r="C57" s="68" t="s">
        <v>56</v>
      </c>
      <c r="D57" s="238" t="s">
        <v>200</v>
      </c>
      <c r="E57" s="95">
        <v>0</v>
      </c>
      <c r="F57" s="99">
        <v>80052</v>
      </c>
      <c r="G57" s="97">
        <v>80051.64</v>
      </c>
      <c r="H57" s="98">
        <v>1</v>
      </c>
      <c r="I57" s="56">
        <v>0.1</v>
      </c>
      <c r="J57" s="108">
        <v>0.1</v>
      </c>
    </row>
    <row r="58" spans="1:10" ht="42.75" x14ac:dyDescent="0.2">
      <c r="A58" s="39">
        <f t="shared" si="0"/>
        <v>53</v>
      </c>
      <c r="B58" s="40">
        <v>190122</v>
      </c>
      <c r="C58" s="68" t="s">
        <v>57</v>
      </c>
      <c r="D58" s="238" t="s">
        <v>200</v>
      </c>
      <c r="E58" s="95">
        <v>0</v>
      </c>
      <c r="F58" s="99">
        <v>16889375</v>
      </c>
      <c r="G58" s="97">
        <v>16880321.18</v>
      </c>
      <c r="H58" s="98">
        <v>7</v>
      </c>
      <c r="I58" s="56">
        <v>3.69</v>
      </c>
      <c r="J58" s="108">
        <v>1.49</v>
      </c>
    </row>
    <row r="59" spans="1:10" ht="42.75" x14ac:dyDescent="0.2">
      <c r="A59" s="39">
        <f t="shared" si="1"/>
        <v>54</v>
      </c>
      <c r="B59" s="40" t="s">
        <v>137</v>
      </c>
      <c r="C59" s="68" t="s">
        <v>126</v>
      </c>
      <c r="D59" s="238" t="s">
        <v>200</v>
      </c>
      <c r="E59" s="95">
        <v>0</v>
      </c>
      <c r="F59" s="99">
        <v>872300</v>
      </c>
      <c r="G59" s="97">
        <v>872300</v>
      </c>
      <c r="H59" s="98">
        <v>0</v>
      </c>
      <c r="I59" s="56">
        <v>1.38</v>
      </c>
      <c r="J59" s="108">
        <v>0.61</v>
      </c>
    </row>
    <row r="60" spans="1:10" ht="57" x14ac:dyDescent="0.2">
      <c r="A60" s="39">
        <f t="shared" si="0"/>
        <v>55</v>
      </c>
      <c r="B60" s="41">
        <v>209139</v>
      </c>
      <c r="C60" s="68" t="s">
        <v>58</v>
      </c>
      <c r="D60" s="238" t="s">
        <v>200</v>
      </c>
      <c r="E60" s="95">
        <v>41280000</v>
      </c>
      <c r="F60" s="96">
        <v>436409</v>
      </c>
      <c r="G60" s="97">
        <v>379047.95</v>
      </c>
      <c r="H60" s="98">
        <v>8</v>
      </c>
      <c r="I60" s="56">
        <v>0.11</v>
      </c>
      <c r="J60" s="108">
        <v>0.09</v>
      </c>
    </row>
    <row r="61" spans="1:10" ht="30.75" customHeight="1" x14ac:dyDescent="0.2">
      <c r="A61" s="174">
        <v>56</v>
      </c>
      <c r="B61" s="190">
        <v>209138</v>
      </c>
      <c r="C61" s="191" t="s">
        <v>187</v>
      </c>
      <c r="D61" s="242" t="s">
        <v>200</v>
      </c>
      <c r="E61" s="95"/>
      <c r="F61" s="96">
        <v>181254</v>
      </c>
      <c r="G61" s="97">
        <v>181253.77</v>
      </c>
      <c r="H61" s="98"/>
      <c r="I61" s="56">
        <v>3.83</v>
      </c>
      <c r="J61" s="108">
        <v>1.5</v>
      </c>
    </row>
    <row r="62" spans="1:10" ht="33.75" customHeight="1" x14ac:dyDescent="0.2">
      <c r="A62" s="174"/>
      <c r="B62" s="190"/>
      <c r="C62" s="191"/>
      <c r="D62" s="243"/>
      <c r="E62" s="95">
        <v>0</v>
      </c>
      <c r="F62" s="96">
        <v>871882</v>
      </c>
      <c r="G62" s="97">
        <v>871881.04</v>
      </c>
      <c r="H62" s="98"/>
      <c r="I62" s="56"/>
      <c r="J62" s="108"/>
    </row>
    <row r="63" spans="1:10" ht="42.75" x14ac:dyDescent="0.2">
      <c r="A63" s="39">
        <f>A61+1</f>
        <v>57</v>
      </c>
      <c r="B63" s="41">
        <v>209133</v>
      </c>
      <c r="C63" s="68" t="s">
        <v>59</v>
      </c>
      <c r="D63" s="238" t="s">
        <v>200</v>
      </c>
      <c r="E63" s="95">
        <v>50000000</v>
      </c>
      <c r="F63" s="96">
        <v>1518684</v>
      </c>
      <c r="G63" s="97">
        <v>716382.48</v>
      </c>
      <c r="H63" s="98">
        <v>9</v>
      </c>
      <c r="I63" s="56">
        <v>7.88</v>
      </c>
      <c r="J63" s="108">
        <v>5.62</v>
      </c>
    </row>
    <row r="64" spans="1:10" ht="57" x14ac:dyDescent="0.2">
      <c r="A64" s="39">
        <v>58</v>
      </c>
      <c r="B64" s="38">
        <v>228187</v>
      </c>
      <c r="C64" s="68" t="s">
        <v>116</v>
      </c>
      <c r="D64" s="238" t="s">
        <v>200</v>
      </c>
      <c r="E64" s="95">
        <v>0</v>
      </c>
      <c r="F64" s="99">
        <v>40106148</v>
      </c>
      <c r="G64" s="97">
        <v>40106090.810000002</v>
      </c>
      <c r="H64" s="98">
        <v>0</v>
      </c>
      <c r="I64" s="56">
        <v>14.82</v>
      </c>
      <c r="J64" s="108">
        <v>6.85</v>
      </c>
    </row>
    <row r="65" spans="1:10" ht="42.75" x14ac:dyDescent="0.2">
      <c r="A65" s="39">
        <f t="shared" ref="A65:A70" si="2">A63+1</f>
        <v>58</v>
      </c>
      <c r="B65" s="38">
        <v>227758</v>
      </c>
      <c r="C65" s="68" t="s">
        <v>115</v>
      </c>
      <c r="D65" s="238" t="s">
        <v>200</v>
      </c>
      <c r="E65" s="95">
        <v>0</v>
      </c>
      <c r="F65" s="99">
        <v>74809534</v>
      </c>
      <c r="G65" s="97">
        <v>74675813.030000001</v>
      </c>
      <c r="H65" s="98">
        <v>0</v>
      </c>
      <c r="I65" s="56">
        <v>41.56</v>
      </c>
      <c r="J65" s="108">
        <v>24.060000000000002</v>
      </c>
    </row>
    <row r="66" spans="1:10" ht="42.75" x14ac:dyDescent="0.2">
      <c r="A66" s="39">
        <f t="shared" si="2"/>
        <v>59</v>
      </c>
      <c r="B66" s="38">
        <v>228195</v>
      </c>
      <c r="C66" s="68" t="s">
        <v>117</v>
      </c>
      <c r="D66" s="238" t="s">
        <v>200</v>
      </c>
      <c r="E66" s="95">
        <v>0</v>
      </c>
      <c r="F66" s="99">
        <v>7431423</v>
      </c>
      <c r="G66" s="97">
        <v>7431235.79</v>
      </c>
      <c r="H66" s="98">
        <v>0</v>
      </c>
      <c r="I66" s="56">
        <v>2.06</v>
      </c>
      <c r="J66" s="108">
        <v>2.04</v>
      </c>
    </row>
    <row r="67" spans="1:10" ht="57" x14ac:dyDescent="0.2">
      <c r="A67" s="39">
        <f t="shared" si="2"/>
        <v>59</v>
      </c>
      <c r="B67" s="38">
        <v>228061</v>
      </c>
      <c r="C67" s="68" t="s">
        <v>118</v>
      </c>
      <c r="D67" s="238" t="s">
        <v>200</v>
      </c>
      <c r="E67" s="95">
        <v>0</v>
      </c>
      <c r="F67" s="99">
        <v>12654720</v>
      </c>
      <c r="G67" s="97">
        <v>12654719.17</v>
      </c>
      <c r="H67" s="98">
        <v>0</v>
      </c>
      <c r="I67" s="56">
        <v>4.8</v>
      </c>
      <c r="J67" s="108">
        <v>3.25</v>
      </c>
    </row>
    <row r="68" spans="1:10" ht="28.5" x14ac:dyDescent="0.2">
      <c r="A68" s="39">
        <f t="shared" si="2"/>
        <v>60</v>
      </c>
      <c r="B68" s="38">
        <v>209024</v>
      </c>
      <c r="C68" s="68" t="s">
        <v>9</v>
      </c>
      <c r="D68" s="238" t="s">
        <v>200</v>
      </c>
      <c r="E68" s="95">
        <v>26000000</v>
      </c>
      <c r="F68" s="96">
        <v>60024626</v>
      </c>
      <c r="G68" s="97">
        <v>60024622.850000001</v>
      </c>
      <c r="H68" s="98">
        <v>9</v>
      </c>
      <c r="I68" s="56">
        <v>18.2</v>
      </c>
      <c r="J68" s="108">
        <v>9.2200000000000006</v>
      </c>
    </row>
    <row r="69" spans="1:10" ht="42.75" x14ac:dyDescent="0.2">
      <c r="A69" s="39">
        <f t="shared" si="2"/>
        <v>60</v>
      </c>
      <c r="B69" s="41">
        <v>209446</v>
      </c>
      <c r="C69" s="68" t="s">
        <v>60</v>
      </c>
      <c r="D69" s="238" t="s">
        <v>200</v>
      </c>
      <c r="E69" s="95">
        <v>37200000</v>
      </c>
      <c r="F69" s="96">
        <v>34870001</v>
      </c>
      <c r="G69" s="97">
        <v>34869998.740000002</v>
      </c>
      <c r="H69" s="98">
        <v>4</v>
      </c>
      <c r="I69" s="56">
        <v>3.15</v>
      </c>
      <c r="J69" s="108">
        <v>2.21</v>
      </c>
    </row>
    <row r="70" spans="1:10" ht="42.75" x14ac:dyDescent="0.2">
      <c r="A70" s="39">
        <f t="shared" si="2"/>
        <v>61</v>
      </c>
      <c r="B70" s="38">
        <v>210559</v>
      </c>
      <c r="C70" s="68" t="s">
        <v>61</v>
      </c>
      <c r="D70" s="238" t="s">
        <v>200</v>
      </c>
      <c r="E70" s="95">
        <v>500000</v>
      </c>
      <c r="F70" s="96">
        <v>29760873</v>
      </c>
      <c r="G70" s="97">
        <v>29760871.32</v>
      </c>
      <c r="H70" s="98">
        <v>5</v>
      </c>
      <c r="I70" s="56">
        <v>7.83</v>
      </c>
      <c r="J70" s="108">
        <v>2.9099999999999997</v>
      </c>
    </row>
    <row r="71" spans="1:10" ht="57" x14ac:dyDescent="0.2">
      <c r="A71" s="39">
        <f t="shared" ref="A71:A76" si="3">A70+1</f>
        <v>62</v>
      </c>
      <c r="B71" s="38">
        <v>210685</v>
      </c>
      <c r="C71" s="68" t="s">
        <v>62</v>
      </c>
      <c r="D71" s="238" t="s">
        <v>200</v>
      </c>
      <c r="E71" s="95">
        <v>11000000</v>
      </c>
      <c r="F71" s="96">
        <v>164062136</v>
      </c>
      <c r="G71" s="97">
        <v>162764853.09</v>
      </c>
      <c r="H71" s="98">
        <v>12</v>
      </c>
      <c r="I71" s="56">
        <v>34.909999999999997</v>
      </c>
      <c r="J71" s="108">
        <v>18.77</v>
      </c>
    </row>
    <row r="72" spans="1:10" ht="42.75" x14ac:dyDescent="0.2">
      <c r="A72" s="39">
        <f t="shared" si="3"/>
        <v>63</v>
      </c>
      <c r="B72" s="38">
        <v>210687</v>
      </c>
      <c r="C72" s="68" t="s">
        <v>63</v>
      </c>
      <c r="D72" s="238" t="s">
        <v>200</v>
      </c>
      <c r="E72" s="95">
        <v>21142858</v>
      </c>
      <c r="F72" s="96">
        <v>35331323</v>
      </c>
      <c r="G72" s="97">
        <v>35331322.700000003</v>
      </c>
      <c r="H72" s="98">
        <v>10</v>
      </c>
      <c r="I72" s="56">
        <v>23.63</v>
      </c>
      <c r="J72" s="108">
        <v>24.28</v>
      </c>
    </row>
    <row r="73" spans="1:10" ht="42.75" x14ac:dyDescent="0.2">
      <c r="A73" s="39">
        <f t="shared" si="3"/>
        <v>64</v>
      </c>
      <c r="B73" s="38">
        <v>210688</v>
      </c>
      <c r="C73" s="68" t="s">
        <v>64</v>
      </c>
      <c r="D73" s="238" t="s">
        <v>200</v>
      </c>
      <c r="E73" s="95">
        <v>97000000</v>
      </c>
      <c r="F73" s="96">
        <v>66083011</v>
      </c>
      <c r="G73" s="97">
        <v>66082757.32</v>
      </c>
      <c r="H73" s="98">
        <v>14</v>
      </c>
      <c r="I73" s="56">
        <v>20.49</v>
      </c>
      <c r="J73" s="108">
        <v>21.85</v>
      </c>
    </row>
    <row r="74" spans="1:10" s="67" customFormat="1" ht="42.75" x14ac:dyDescent="0.2">
      <c r="A74" s="39">
        <f t="shared" si="3"/>
        <v>65</v>
      </c>
      <c r="B74" s="41">
        <v>209837</v>
      </c>
      <c r="C74" s="68" t="s">
        <v>65</v>
      </c>
      <c r="D74" s="238" t="s">
        <v>200</v>
      </c>
      <c r="E74" s="95">
        <v>500000</v>
      </c>
      <c r="F74" s="96">
        <v>34078283</v>
      </c>
      <c r="G74" s="97">
        <v>33645043.899999999</v>
      </c>
      <c r="H74" s="98">
        <v>12</v>
      </c>
      <c r="I74" s="56">
        <v>12.62</v>
      </c>
      <c r="J74" s="111">
        <v>4.7</v>
      </c>
    </row>
    <row r="75" spans="1:10" ht="42.75" x14ac:dyDescent="0.2">
      <c r="A75" s="39">
        <v>66</v>
      </c>
      <c r="B75" s="38">
        <v>228196</v>
      </c>
      <c r="C75" s="68" t="s">
        <v>119</v>
      </c>
      <c r="D75" s="238" t="s">
        <v>200</v>
      </c>
      <c r="E75" s="95">
        <v>0</v>
      </c>
      <c r="F75" s="99">
        <v>9342122</v>
      </c>
      <c r="G75" s="97">
        <v>9048545.6899999995</v>
      </c>
      <c r="H75" s="98">
        <v>0</v>
      </c>
      <c r="I75" s="56">
        <v>3.34</v>
      </c>
      <c r="J75" s="108">
        <v>3.4000000000000004</v>
      </c>
    </row>
    <row r="76" spans="1:10" ht="42.75" x14ac:dyDescent="0.2">
      <c r="A76" s="39">
        <f t="shared" si="3"/>
        <v>67</v>
      </c>
      <c r="B76" s="38">
        <v>228203</v>
      </c>
      <c r="C76" s="68" t="s">
        <v>120</v>
      </c>
      <c r="D76" s="238" t="s">
        <v>200</v>
      </c>
      <c r="E76" s="95">
        <v>0</v>
      </c>
      <c r="F76" s="99">
        <v>41539236</v>
      </c>
      <c r="G76" s="97">
        <v>41539235.850000001</v>
      </c>
      <c r="H76" s="98">
        <v>0</v>
      </c>
      <c r="I76" s="56">
        <v>11.53</v>
      </c>
      <c r="J76" s="108">
        <v>3.2600000000000002</v>
      </c>
    </row>
    <row r="77" spans="1:10" ht="57" x14ac:dyDescent="0.2">
      <c r="A77" s="39">
        <v>68</v>
      </c>
      <c r="B77" s="38">
        <v>228198</v>
      </c>
      <c r="C77" s="68" t="s">
        <v>125</v>
      </c>
      <c r="D77" s="238" t="s">
        <v>200</v>
      </c>
      <c r="E77" s="95">
        <v>0</v>
      </c>
      <c r="F77" s="99">
        <v>41813142</v>
      </c>
      <c r="G77" s="97">
        <v>39909823</v>
      </c>
      <c r="H77" s="98">
        <v>0</v>
      </c>
      <c r="I77" s="56">
        <v>11.62</v>
      </c>
      <c r="J77" s="108">
        <v>3.51</v>
      </c>
    </row>
    <row r="78" spans="1:10" s="4" customFormat="1" ht="42.75" x14ac:dyDescent="0.2">
      <c r="A78" s="39">
        <v>69</v>
      </c>
      <c r="B78" s="40">
        <v>142767</v>
      </c>
      <c r="C78" s="68" t="s">
        <v>66</v>
      </c>
      <c r="D78" s="238" t="s">
        <v>200</v>
      </c>
      <c r="E78" s="95">
        <v>1300000</v>
      </c>
      <c r="F78" s="96">
        <v>2686469</v>
      </c>
      <c r="G78" s="97">
        <v>1996174.59</v>
      </c>
      <c r="H78" s="98">
        <v>13</v>
      </c>
      <c r="I78" s="56">
        <v>4.29</v>
      </c>
      <c r="J78" s="108">
        <v>3.45</v>
      </c>
    </row>
    <row r="79" spans="1:10" s="4" customFormat="1" ht="32.25" customHeight="1" x14ac:dyDescent="0.2">
      <c r="A79" s="174">
        <v>70</v>
      </c>
      <c r="B79" s="192">
        <v>224311</v>
      </c>
      <c r="C79" s="191" t="s">
        <v>67</v>
      </c>
      <c r="D79" s="242" t="s">
        <v>200</v>
      </c>
      <c r="E79" s="95">
        <v>0</v>
      </c>
      <c r="F79" s="99">
        <v>1050970</v>
      </c>
      <c r="G79" s="97">
        <v>1050969.5900000001</v>
      </c>
      <c r="H79" s="98"/>
      <c r="I79" s="56">
        <v>1.02</v>
      </c>
      <c r="J79" s="108">
        <v>1.2200000000000002</v>
      </c>
    </row>
    <row r="80" spans="1:10" s="4" customFormat="1" ht="32.25" customHeight="1" x14ac:dyDescent="0.2">
      <c r="A80" s="174"/>
      <c r="B80" s="192"/>
      <c r="C80" s="191"/>
      <c r="D80" s="243"/>
      <c r="E80" s="95">
        <v>0</v>
      </c>
      <c r="F80" s="99">
        <v>859885</v>
      </c>
      <c r="G80" s="97">
        <v>859884.22</v>
      </c>
      <c r="H80" s="98"/>
      <c r="I80" s="56"/>
      <c r="J80" s="108"/>
    </row>
    <row r="81" spans="1:10" s="4" customFormat="1" ht="42.75" x14ac:dyDescent="0.2">
      <c r="A81" s="39">
        <v>71</v>
      </c>
      <c r="B81" s="38">
        <v>211099</v>
      </c>
      <c r="C81" s="68" t="s">
        <v>68</v>
      </c>
      <c r="D81" s="238" t="s">
        <v>200</v>
      </c>
      <c r="E81" s="95">
        <v>47331000</v>
      </c>
      <c r="F81" s="96">
        <v>620261</v>
      </c>
      <c r="G81" s="97">
        <v>574919.62</v>
      </c>
      <c r="H81" s="98">
        <v>10</v>
      </c>
      <c r="I81" s="56">
        <v>2.0099999999999998</v>
      </c>
      <c r="J81" s="108">
        <v>1.97</v>
      </c>
    </row>
    <row r="82" spans="1:10" ht="42.75" x14ac:dyDescent="0.2">
      <c r="A82" s="39">
        <v>72</v>
      </c>
      <c r="B82" s="52">
        <v>167405</v>
      </c>
      <c r="C82" s="68" t="s">
        <v>70</v>
      </c>
      <c r="D82" s="238" t="s">
        <v>200</v>
      </c>
      <c r="E82" s="95">
        <v>31881336</v>
      </c>
      <c r="F82" s="96">
        <v>42633768</v>
      </c>
      <c r="G82" s="97">
        <v>42633766.380000003</v>
      </c>
      <c r="H82" s="98">
        <v>17</v>
      </c>
      <c r="I82" s="56">
        <v>21.32</v>
      </c>
      <c r="J82" s="108">
        <v>9.8000000000000007</v>
      </c>
    </row>
    <row r="83" spans="1:10" ht="42.75" x14ac:dyDescent="0.2">
      <c r="A83" s="39">
        <v>73</v>
      </c>
      <c r="B83" s="52">
        <v>191415</v>
      </c>
      <c r="C83" s="68" t="s">
        <v>71</v>
      </c>
      <c r="D83" s="238" t="s">
        <v>199</v>
      </c>
      <c r="E83" s="95">
        <v>1381000</v>
      </c>
      <c r="F83" s="96">
        <v>261316</v>
      </c>
      <c r="G83" s="97">
        <v>261315.22</v>
      </c>
      <c r="H83" s="98">
        <v>80</v>
      </c>
      <c r="I83" s="56">
        <v>2.25</v>
      </c>
      <c r="J83" s="108">
        <v>9</v>
      </c>
    </row>
    <row r="84" spans="1:10" ht="42.75" x14ac:dyDescent="0.2">
      <c r="A84" s="39">
        <f t="shared" ref="A83:A119" si="4">A83+1</f>
        <v>74</v>
      </c>
      <c r="B84" s="52">
        <v>211101</v>
      </c>
      <c r="C84" s="68" t="s">
        <v>72</v>
      </c>
      <c r="D84" s="238" t="s">
        <v>200</v>
      </c>
      <c r="E84" s="95">
        <v>0</v>
      </c>
      <c r="F84" s="96">
        <v>369980</v>
      </c>
      <c r="G84" s="97">
        <v>324639.14</v>
      </c>
      <c r="H84" s="98">
        <v>1</v>
      </c>
      <c r="I84" s="56">
        <v>0.38</v>
      </c>
      <c r="J84" s="108">
        <v>0.52</v>
      </c>
    </row>
    <row r="85" spans="1:10" ht="57" x14ac:dyDescent="0.2">
      <c r="A85" s="39">
        <f t="shared" si="4"/>
        <v>75</v>
      </c>
      <c r="B85" s="52">
        <v>226251</v>
      </c>
      <c r="C85" s="68" t="s">
        <v>73</v>
      </c>
      <c r="D85" s="238" t="s">
        <v>200</v>
      </c>
      <c r="E85" s="95">
        <v>6000000</v>
      </c>
      <c r="F85" s="96">
        <v>15863822</v>
      </c>
      <c r="G85" s="97">
        <v>12303735.449999999</v>
      </c>
      <c r="H85" s="98">
        <v>2</v>
      </c>
      <c r="I85" s="56">
        <v>1.55</v>
      </c>
      <c r="J85" s="108">
        <v>0.82000000000000006</v>
      </c>
    </row>
    <row r="86" spans="1:10" ht="42.75" x14ac:dyDescent="0.2">
      <c r="A86" s="39">
        <f t="shared" si="4"/>
        <v>76</v>
      </c>
      <c r="B86" s="38">
        <v>226253</v>
      </c>
      <c r="C86" s="68" t="s">
        <v>183</v>
      </c>
      <c r="D86" s="238" t="s">
        <v>200</v>
      </c>
      <c r="E86" s="95">
        <v>10000000</v>
      </c>
      <c r="F86" s="96">
        <v>30936046</v>
      </c>
      <c r="G86" s="97">
        <v>30331611.609999999</v>
      </c>
      <c r="H86" s="98">
        <v>2</v>
      </c>
      <c r="I86" s="56">
        <v>6.21</v>
      </c>
      <c r="J86" s="108">
        <v>3.3000000000000003</v>
      </c>
    </row>
    <row r="87" spans="1:10" ht="28.5" x14ac:dyDescent="0.2">
      <c r="A87" s="39">
        <f t="shared" si="4"/>
        <v>77</v>
      </c>
      <c r="B87" s="38">
        <v>226258</v>
      </c>
      <c r="C87" s="68" t="s">
        <v>74</v>
      </c>
      <c r="D87" s="238" t="s">
        <v>199</v>
      </c>
      <c r="E87" s="95">
        <v>20000000</v>
      </c>
      <c r="F87" s="96">
        <v>42482536</v>
      </c>
      <c r="G87" s="97">
        <v>38132419.740000002</v>
      </c>
      <c r="H87" s="98">
        <v>80</v>
      </c>
      <c r="I87" s="56">
        <v>181.4</v>
      </c>
      <c r="J87" s="108">
        <v>101.97</v>
      </c>
    </row>
    <row r="88" spans="1:10" ht="28.5" x14ac:dyDescent="0.2">
      <c r="A88" s="39">
        <f t="shared" si="4"/>
        <v>78</v>
      </c>
      <c r="B88" s="38">
        <v>226259</v>
      </c>
      <c r="C88" s="68" t="s">
        <v>75</v>
      </c>
      <c r="D88" s="238" t="s">
        <v>199</v>
      </c>
      <c r="E88" s="95">
        <v>20000000</v>
      </c>
      <c r="F88" s="96">
        <v>49708169</v>
      </c>
      <c r="G88" s="97">
        <v>46563927.399999999</v>
      </c>
      <c r="H88" s="98">
        <v>58</v>
      </c>
      <c r="I88" s="56">
        <v>142.02000000000001</v>
      </c>
      <c r="J88" s="108">
        <v>90.83</v>
      </c>
    </row>
    <row r="89" spans="1:10" ht="57" x14ac:dyDescent="0.2">
      <c r="A89" s="39">
        <f t="shared" si="4"/>
        <v>79</v>
      </c>
      <c r="B89" s="52">
        <v>226260</v>
      </c>
      <c r="C89" s="68" t="s">
        <v>76</v>
      </c>
      <c r="D89" s="238" t="s">
        <v>200</v>
      </c>
      <c r="E89" s="95">
        <v>20000000</v>
      </c>
      <c r="F89" s="96">
        <v>11784661</v>
      </c>
      <c r="G89" s="97">
        <v>11323960.609999999</v>
      </c>
      <c r="H89" s="98">
        <v>2</v>
      </c>
      <c r="I89" s="56">
        <v>3</v>
      </c>
      <c r="J89" s="108">
        <v>2.73</v>
      </c>
    </row>
    <row r="90" spans="1:10" ht="57" x14ac:dyDescent="0.2">
      <c r="A90" s="39">
        <f t="shared" si="4"/>
        <v>80</v>
      </c>
      <c r="B90" s="52">
        <v>226261</v>
      </c>
      <c r="C90" s="68" t="s">
        <v>77</v>
      </c>
      <c r="D90" s="238" t="s">
        <v>200</v>
      </c>
      <c r="E90" s="95">
        <v>10000000</v>
      </c>
      <c r="F90" s="96">
        <v>11948915</v>
      </c>
      <c r="G90" s="97">
        <v>10224481.33</v>
      </c>
      <c r="H90" s="98">
        <v>3</v>
      </c>
      <c r="I90" s="56">
        <v>1.81</v>
      </c>
      <c r="J90" s="108">
        <v>1.57</v>
      </c>
    </row>
    <row r="91" spans="1:10" ht="42.75" x14ac:dyDescent="0.2">
      <c r="A91" s="39">
        <f t="shared" si="4"/>
        <v>81</v>
      </c>
      <c r="B91" s="38">
        <v>226757</v>
      </c>
      <c r="C91" s="68" t="s">
        <v>78</v>
      </c>
      <c r="D91" s="238" t="s">
        <v>199</v>
      </c>
      <c r="E91" s="95">
        <v>10000000</v>
      </c>
      <c r="F91" s="96">
        <v>27351120</v>
      </c>
      <c r="G91" s="97">
        <v>25984824.620000001</v>
      </c>
      <c r="H91" s="98">
        <v>25</v>
      </c>
      <c r="I91" s="56">
        <v>68.36</v>
      </c>
      <c r="J91" s="108">
        <v>34.85</v>
      </c>
    </row>
    <row r="92" spans="1:10" ht="45" x14ac:dyDescent="0.2">
      <c r="A92" s="39">
        <f t="shared" si="4"/>
        <v>82</v>
      </c>
      <c r="B92" s="50">
        <v>227175</v>
      </c>
      <c r="C92" s="69" t="s">
        <v>112</v>
      </c>
      <c r="D92" s="239" t="s">
        <v>200</v>
      </c>
      <c r="E92" s="95">
        <v>7000000</v>
      </c>
      <c r="F92" s="96">
        <v>20170457</v>
      </c>
      <c r="G92" s="97">
        <v>20170455.940000001</v>
      </c>
      <c r="H92" s="98">
        <v>13.7</v>
      </c>
      <c r="I92" s="56">
        <v>7.8</v>
      </c>
      <c r="J92" s="108">
        <v>3.3600000000000003</v>
      </c>
    </row>
    <row r="93" spans="1:10" ht="30" x14ac:dyDescent="0.2">
      <c r="A93" s="39">
        <v>83</v>
      </c>
      <c r="B93" s="50">
        <v>227158</v>
      </c>
      <c r="C93" s="69" t="s">
        <v>113</v>
      </c>
      <c r="D93" s="239" t="s">
        <v>200</v>
      </c>
      <c r="E93" s="95">
        <v>8000000</v>
      </c>
      <c r="F93" s="96">
        <v>7624076</v>
      </c>
      <c r="G93" s="97">
        <v>6538375.6399999997</v>
      </c>
      <c r="H93" s="98">
        <v>6</v>
      </c>
      <c r="I93" s="56">
        <v>2.4900000000000002</v>
      </c>
      <c r="J93" s="108">
        <v>1.9</v>
      </c>
    </row>
    <row r="94" spans="1:10" ht="45" x14ac:dyDescent="0.2">
      <c r="A94" s="39">
        <v>84</v>
      </c>
      <c r="B94" s="50">
        <v>210430</v>
      </c>
      <c r="C94" s="69" t="s">
        <v>114</v>
      </c>
      <c r="D94" s="239" t="s">
        <v>200</v>
      </c>
      <c r="E94" s="95">
        <v>500000</v>
      </c>
      <c r="F94" s="96">
        <v>14570951</v>
      </c>
      <c r="G94" s="97">
        <v>7999994.4100000001</v>
      </c>
      <c r="H94" s="98">
        <v>10</v>
      </c>
      <c r="I94" s="56">
        <v>5.57</v>
      </c>
      <c r="J94" s="108">
        <v>5.87</v>
      </c>
    </row>
    <row r="95" spans="1:10" ht="45" x14ac:dyDescent="0.2">
      <c r="A95" s="39">
        <f t="shared" si="4"/>
        <v>85</v>
      </c>
      <c r="B95" s="50">
        <v>228160</v>
      </c>
      <c r="C95" s="69" t="s">
        <v>127</v>
      </c>
      <c r="D95" s="239" t="s">
        <v>200</v>
      </c>
      <c r="E95" s="95">
        <v>0</v>
      </c>
      <c r="F95" s="96">
        <v>38126746</v>
      </c>
      <c r="G95" s="97">
        <v>35778804.979999997</v>
      </c>
      <c r="H95" s="98">
        <v>0</v>
      </c>
      <c r="I95" s="56">
        <v>9.8800000000000008</v>
      </c>
      <c r="J95" s="108">
        <v>2.99</v>
      </c>
    </row>
    <row r="96" spans="1:10" ht="60" x14ac:dyDescent="0.2">
      <c r="A96" s="39">
        <f t="shared" si="4"/>
        <v>86</v>
      </c>
      <c r="B96" s="50">
        <v>228197</v>
      </c>
      <c r="C96" s="69" t="s">
        <v>128</v>
      </c>
      <c r="D96" s="239" t="s">
        <v>200</v>
      </c>
      <c r="E96" s="95">
        <v>0</v>
      </c>
      <c r="F96" s="96">
        <v>21143794</v>
      </c>
      <c r="G96" s="97">
        <v>21143782.300000001</v>
      </c>
      <c r="H96" s="98">
        <v>0</v>
      </c>
      <c r="I96" s="56">
        <v>6.13</v>
      </c>
      <c r="J96" s="108">
        <v>1.49</v>
      </c>
    </row>
    <row r="97" spans="1:10" ht="30" x14ac:dyDescent="0.2">
      <c r="A97" s="39">
        <f t="shared" si="4"/>
        <v>87</v>
      </c>
      <c r="B97" s="50">
        <v>228201</v>
      </c>
      <c r="C97" s="69" t="s">
        <v>129</v>
      </c>
      <c r="D97" s="239" t="s">
        <v>200</v>
      </c>
      <c r="E97" s="95">
        <v>0</v>
      </c>
      <c r="F97" s="96">
        <v>50077981</v>
      </c>
      <c r="G97" s="97">
        <v>49996186.850000001</v>
      </c>
      <c r="H97" s="98">
        <v>0</v>
      </c>
      <c r="I97" s="56">
        <v>14.73</v>
      </c>
      <c r="J97" s="108">
        <v>12.27</v>
      </c>
    </row>
    <row r="98" spans="1:10" ht="30" x14ac:dyDescent="0.2">
      <c r="A98" s="39">
        <f t="shared" si="4"/>
        <v>88</v>
      </c>
      <c r="B98" s="50">
        <v>228252</v>
      </c>
      <c r="C98" s="69" t="s">
        <v>130</v>
      </c>
      <c r="D98" s="239" t="s">
        <v>200</v>
      </c>
      <c r="E98" s="95">
        <v>0</v>
      </c>
      <c r="F98" s="96">
        <v>20403652</v>
      </c>
      <c r="G98" s="97">
        <v>16515748.970000001</v>
      </c>
      <c r="H98" s="98">
        <v>0</v>
      </c>
      <c r="I98" s="56">
        <v>6.48</v>
      </c>
      <c r="J98" s="108">
        <v>3.01</v>
      </c>
    </row>
    <row r="99" spans="1:10" ht="45" x14ac:dyDescent="0.2">
      <c r="A99" s="39">
        <f t="shared" si="4"/>
        <v>89</v>
      </c>
      <c r="B99" s="50">
        <v>228343</v>
      </c>
      <c r="C99" s="69" t="s">
        <v>131</v>
      </c>
      <c r="D99" s="239" t="s">
        <v>200</v>
      </c>
      <c r="E99" s="95">
        <v>0</v>
      </c>
      <c r="F99" s="96">
        <v>20961805</v>
      </c>
      <c r="G99" s="97">
        <v>20961096.27</v>
      </c>
      <c r="H99" s="98">
        <v>0</v>
      </c>
      <c r="I99" s="56">
        <v>6.08</v>
      </c>
      <c r="J99" s="108">
        <v>4.38</v>
      </c>
    </row>
    <row r="100" spans="1:10" ht="30" x14ac:dyDescent="0.2">
      <c r="A100" s="39">
        <v>90</v>
      </c>
      <c r="B100" s="50">
        <v>228015</v>
      </c>
      <c r="C100" s="69" t="s">
        <v>132</v>
      </c>
      <c r="D100" s="239" t="s">
        <v>200</v>
      </c>
      <c r="E100" s="95">
        <v>0</v>
      </c>
      <c r="F100" s="96">
        <v>24254323</v>
      </c>
      <c r="G100" s="97">
        <v>24214317.640000001</v>
      </c>
      <c r="H100" s="98">
        <v>0</v>
      </c>
      <c r="I100" s="56">
        <v>8.69</v>
      </c>
      <c r="J100" s="108">
        <v>5.34</v>
      </c>
    </row>
    <row r="101" spans="1:10" ht="45" x14ac:dyDescent="0.2">
      <c r="A101" s="39">
        <f t="shared" si="4"/>
        <v>91</v>
      </c>
      <c r="B101" s="50">
        <v>228035</v>
      </c>
      <c r="C101" s="69" t="s">
        <v>133</v>
      </c>
      <c r="D101" s="239" t="s">
        <v>200</v>
      </c>
      <c r="E101" s="95">
        <v>0</v>
      </c>
      <c r="F101" s="96">
        <v>33420173</v>
      </c>
      <c r="G101" s="97">
        <v>33418077.84</v>
      </c>
      <c r="H101" s="98">
        <v>0</v>
      </c>
      <c r="I101" s="56">
        <v>12.33</v>
      </c>
      <c r="J101" s="108">
        <v>5.0999999999999996</v>
      </c>
    </row>
    <row r="102" spans="1:10" ht="45" x14ac:dyDescent="0.2">
      <c r="A102" s="39">
        <f t="shared" si="4"/>
        <v>92</v>
      </c>
      <c r="B102" s="50">
        <v>228050</v>
      </c>
      <c r="C102" s="69" t="s">
        <v>134</v>
      </c>
      <c r="D102" s="239" t="s">
        <v>200</v>
      </c>
      <c r="E102" s="95">
        <v>0</v>
      </c>
      <c r="F102" s="96">
        <v>26351644</v>
      </c>
      <c r="G102" s="97">
        <v>26265775.649999999</v>
      </c>
      <c r="H102" s="98">
        <v>0</v>
      </c>
      <c r="I102" s="56">
        <v>9.41</v>
      </c>
      <c r="J102" s="108">
        <v>5.89</v>
      </c>
    </row>
    <row r="103" spans="1:10" ht="45" x14ac:dyDescent="0.2">
      <c r="A103" s="39">
        <f t="shared" si="4"/>
        <v>93</v>
      </c>
      <c r="B103" s="50">
        <v>228162</v>
      </c>
      <c r="C103" s="69" t="s">
        <v>135</v>
      </c>
      <c r="D103" s="239" t="s">
        <v>200</v>
      </c>
      <c r="E103" s="95">
        <v>0</v>
      </c>
      <c r="F103" s="96">
        <v>8896542</v>
      </c>
      <c r="G103" s="97">
        <v>7347611.3300000001</v>
      </c>
      <c r="H103" s="98">
        <v>0</v>
      </c>
      <c r="I103" s="56">
        <v>3.21</v>
      </c>
      <c r="J103" s="108">
        <v>3.48</v>
      </c>
    </row>
    <row r="104" spans="1:10" ht="45" x14ac:dyDescent="0.2">
      <c r="A104" s="39">
        <f t="shared" si="4"/>
        <v>94</v>
      </c>
      <c r="B104" s="50">
        <v>228251</v>
      </c>
      <c r="C104" s="69" t="s">
        <v>136</v>
      </c>
      <c r="D104" s="239" t="s">
        <v>200</v>
      </c>
      <c r="E104" s="95">
        <v>0</v>
      </c>
      <c r="F104" s="96">
        <v>27596077</v>
      </c>
      <c r="G104" s="97">
        <v>27596075.940000001</v>
      </c>
      <c r="H104" s="98">
        <v>0</v>
      </c>
      <c r="I104" s="56">
        <v>9.86</v>
      </c>
      <c r="J104" s="108">
        <v>4.2699999999999996</v>
      </c>
    </row>
    <row r="105" spans="1:10" ht="45" x14ac:dyDescent="0.2">
      <c r="A105" s="39">
        <v>95</v>
      </c>
      <c r="B105" s="50">
        <v>228165</v>
      </c>
      <c r="C105" s="69" t="s">
        <v>138</v>
      </c>
      <c r="D105" s="239" t="s">
        <v>199</v>
      </c>
      <c r="E105" s="95">
        <v>0</v>
      </c>
      <c r="F105" s="96">
        <v>50000</v>
      </c>
      <c r="G105" s="97">
        <v>0</v>
      </c>
      <c r="H105" s="98">
        <v>0</v>
      </c>
      <c r="I105" s="56">
        <v>0.11</v>
      </c>
      <c r="J105" s="108">
        <v>0</v>
      </c>
    </row>
    <row r="106" spans="1:10" ht="30" x14ac:dyDescent="0.2">
      <c r="A106" s="39">
        <f t="shared" si="4"/>
        <v>96</v>
      </c>
      <c r="B106" s="50">
        <v>207422</v>
      </c>
      <c r="C106" s="69" t="s">
        <v>139</v>
      </c>
      <c r="D106" s="239" t="s">
        <v>200</v>
      </c>
      <c r="E106" s="95">
        <v>0</v>
      </c>
      <c r="F106" s="96">
        <v>2028215</v>
      </c>
      <c r="G106" s="97">
        <v>2028213.65</v>
      </c>
      <c r="H106" s="98">
        <v>0</v>
      </c>
      <c r="I106" s="56">
        <v>0.66</v>
      </c>
      <c r="J106" s="108">
        <v>0.56000000000000005</v>
      </c>
    </row>
    <row r="107" spans="1:10" ht="30" x14ac:dyDescent="0.2">
      <c r="A107" s="39">
        <f t="shared" si="4"/>
        <v>97</v>
      </c>
      <c r="B107" s="50">
        <v>207434</v>
      </c>
      <c r="C107" s="69" t="s">
        <v>140</v>
      </c>
      <c r="D107" s="239" t="s">
        <v>200</v>
      </c>
      <c r="E107" s="95">
        <v>0</v>
      </c>
      <c r="F107" s="96">
        <v>23039418</v>
      </c>
      <c r="G107" s="97">
        <v>23039417.469999999</v>
      </c>
      <c r="H107" s="98">
        <v>0</v>
      </c>
      <c r="I107" s="56">
        <v>6.4</v>
      </c>
      <c r="J107" s="108">
        <v>4.0299999999999994</v>
      </c>
    </row>
    <row r="108" spans="1:10" ht="45" x14ac:dyDescent="0.2">
      <c r="A108" s="39">
        <f t="shared" si="4"/>
        <v>98</v>
      </c>
      <c r="B108" s="50">
        <v>207592</v>
      </c>
      <c r="C108" s="69" t="s">
        <v>141</v>
      </c>
      <c r="D108" s="239" t="s">
        <v>200</v>
      </c>
      <c r="E108" s="95">
        <v>0</v>
      </c>
      <c r="F108" s="96">
        <v>1058856</v>
      </c>
      <c r="G108" s="97">
        <v>1058855.95</v>
      </c>
      <c r="H108" s="98">
        <v>0</v>
      </c>
      <c r="I108" s="56">
        <v>0.32</v>
      </c>
      <c r="J108" s="108">
        <v>0.22</v>
      </c>
    </row>
    <row r="109" spans="1:10" ht="30" x14ac:dyDescent="0.2">
      <c r="A109" s="39">
        <f t="shared" si="4"/>
        <v>99</v>
      </c>
      <c r="B109" s="50">
        <v>207594</v>
      </c>
      <c r="C109" s="69" t="s">
        <v>142</v>
      </c>
      <c r="D109" s="239" t="s">
        <v>200</v>
      </c>
      <c r="E109" s="95">
        <v>0</v>
      </c>
      <c r="F109" s="96">
        <v>3336354</v>
      </c>
      <c r="G109" s="97">
        <v>3336353.88</v>
      </c>
      <c r="H109" s="98">
        <v>0</v>
      </c>
      <c r="I109" s="56">
        <v>2.64</v>
      </c>
      <c r="J109" s="108">
        <v>2.02</v>
      </c>
    </row>
    <row r="110" spans="1:10" ht="45" x14ac:dyDescent="0.2">
      <c r="A110" s="39">
        <f t="shared" si="4"/>
        <v>100</v>
      </c>
      <c r="B110" s="50">
        <v>208416</v>
      </c>
      <c r="C110" s="69" t="s">
        <v>143</v>
      </c>
      <c r="D110" s="239" t="s">
        <v>200</v>
      </c>
      <c r="E110" s="95">
        <v>0</v>
      </c>
      <c r="F110" s="96">
        <v>3859969</v>
      </c>
      <c r="G110" s="97">
        <v>3859967.96</v>
      </c>
      <c r="H110" s="98">
        <v>0.2</v>
      </c>
      <c r="I110" s="56">
        <v>1.21</v>
      </c>
      <c r="J110" s="108">
        <v>1.1400000000000001</v>
      </c>
    </row>
    <row r="111" spans="1:10" ht="45" x14ac:dyDescent="0.2">
      <c r="A111" s="39">
        <f t="shared" si="4"/>
        <v>101</v>
      </c>
      <c r="B111" s="50">
        <v>208418</v>
      </c>
      <c r="C111" s="69" t="s">
        <v>144</v>
      </c>
      <c r="D111" s="239" t="s">
        <v>200</v>
      </c>
      <c r="E111" s="95">
        <v>0</v>
      </c>
      <c r="F111" s="96">
        <v>3753965</v>
      </c>
      <c r="G111" s="97">
        <v>3753964.66</v>
      </c>
      <c r="H111" s="98">
        <v>0</v>
      </c>
      <c r="I111" s="56">
        <v>1.1000000000000001</v>
      </c>
      <c r="J111" s="108">
        <v>1.05</v>
      </c>
    </row>
    <row r="112" spans="1:10" ht="30" x14ac:dyDescent="0.2">
      <c r="A112" s="39">
        <f t="shared" si="4"/>
        <v>102</v>
      </c>
      <c r="B112" s="50">
        <v>208419</v>
      </c>
      <c r="C112" s="69" t="s">
        <v>145</v>
      </c>
      <c r="D112" s="239" t="s">
        <v>200</v>
      </c>
      <c r="E112" s="95">
        <v>0</v>
      </c>
      <c r="F112" s="96">
        <v>3453395</v>
      </c>
      <c r="G112" s="97">
        <v>3453393.91</v>
      </c>
      <c r="H112" s="98">
        <v>0</v>
      </c>
      <c r="I112" s="56">
        <v>2.54</v>
      </c>
      <c r="J112" s="108">
        <v>2.67</v>
      </c>
    </row>
    <row r="113" spans="1:10" ht="30" x14ac:dyDescent="0.2">
      <c r="A113" s="39">
        <f t="shared" si="4"/>
        <v>103</v>
      </c>
      <c r="B113" s="50">
        <v>208645</v>
      </c>
      <c r="C113" s="69" t="s">
        <v>146</v>
      </c>
      <c r="D113" s="239" t="s">
        <v>200</v>
      </c>
      <c r="E113" s="95">
        <v>0</v>
      </c>
      <c r="F113" s="96">
        <v>27691294</v>
      </c>
      <c r="G113" s="97">
        <v>27691291.850000001</v>
      </c>
      <c r="H113" s="98">
        <v>0</v>
      </c>
      <c r="I113" s="56">
        <v>8.15</v>
      </c>
      <c r="J113" s="108">
        <v>5.82</v>
      </c>
    </row>
    <row r="114" spans="1:10" ht="30" x14ac:dyDescent="0.2">
      <c r="A114" s="39">
        <v>104</v>
      </c>
      <c r="B114" s="50">
        <v>209064</v>
      </c>
      <c r="C114" s="69" t="s">
        <v>147</v>
      </c>
      <c r="D114" s="239" t="s">
        <v>200</v>
      </c>
      <c r="E114" s="95">
        <v>0</v>
      </c>
      <c r="F114" s="96">
        <v>14978968</v>
      </c>
      <c r="G114" s="97">
        <v>14978967.35</v>
      </c>
      <c r="H114" s="98">
        <v>0</v>
      </c>
      <c r="I114" s="56">
        <v>4.66</v>
      </c>
      <c r="J114" s="108">
        <v>3.08</v>
      </c>
    </row>
    <row r="115" spans="1:10" ht="30" x14ac:dyDescent="0.2">
      <c r="A115" s="39">
        <f t="shared" si="4"/>
        <v>105</v>
      </c>
      <c r="B115" s="50">
        <v>189880</v>
      </c>
      <c r="C115" s="69" t="s">
        <v>148</v>
      </c>
      <c r="D115" s="239" t="s">
        <v>200</v>
      </c>
      <c r="E115" s="95">
        <v>0</v>
      </c>
      <c r="F115" s="96">
        <v>15678833</v>
      </c>
      <c r="G115" s="97">
        <v>15678832.16</v>
      </c>
      <c r="H115" s="98">
        <v>0</v>
      </c>
      <c r="I115" s="56">
        <v>6.54</v>
      </c>
      <c r="J115" s="108">
        <v>4.3999999999999995</v>
      </c>
    </row>
    <row r="116" spans="1:10" ht="30" x14ac:dyDescent="0.2">
      <c r="A116" s="39">
        <v>106</v>
      </c>
      <c r="B116" s="50">
        <v>211931</v>
      </c>
      <c r="C116" s="69" t="s">
        <v>149</v>
      </c>
      <c r="D116" s="239" t="s">
        <v>200</v>
      </c>
      <c r="E116" s="95">
        <v>0</v>
      </c>
      <c r="F116" s="96">
        <v>4884427</v>
      </c>
      <c r="G116" s="97">
        <v>3907541.31</v>
      </c>
      <c r="H116" s="98">
        <v>1</v>
      </c>
      <c r="I116" s="56">
        <v>5.0999999999999996</v>
      </c>
      <c r="J116" s="108">
        <v>7.6499999999999995</v>
      </c>
    </row>
    <row r="117" spans="1:10" ht="30" x14ac:dyDescent="0.2">
      <c r="A117" s="39">
        <f t="shared" si="4"/>
        <v>107</v>
      </c>
      <c r="B117" s="50">
        <v>207390</v>
      </c>
      <c r="C117" s="69" t="s">
        <v>150</v>
      </c>
      <c r="D117" s="239" t="s">
        <v>200</v>
      </c>
      <c r="E117" s="95">
        <v>0</v>
      </c>
      <c r="F117" s="96">
        <v>7211696</v>
      </c>
      <c r="G117" s="97">
        <v>7211695.0599999996</v>
      </c>
      <c r="H117" s="98">
        <v>0</v>
      </c>
      <c r="I117" s="56">
        <v>2.35</v>
      </c>
      <c r="J117" s="108">
        <v>2.4300000000000002</v>
      </c>
    </row>
    <row r="118" spans="1:10" ht="30" x14ac:dyDescent="0.2">
      <c r="A118" s="39">
        <f t="shared" si="4"/>
        <v>108</v>
      </c>
      <c r="B118" s="50">
        <v>208027</v>
      </c>
      <c r="C118" s="69" t="s">
        <v>151</v>
      </c>
      <c r="D118" s="239" t="s">
        <v>200</v>
      </c>
      <c r="E118" s="95">
        <v>0</v>
      </c>
      <c r="F118" s="96">
        <v>24171502</v>
      </c>
      <c r="G118" s="97">
        <v>24171501.149999999</v>
      </c>
      <c r="H118" s="98">
        <v>0</v>
      </c>
      <c r="I118" s="56">
        <v>9.3000000000000007</v>
      </c>
      <c r="J118" s="108">
        <v>3.89</v>
      </c>
    </row>
    <row r="119" spans="1:10" ht="30" x14ac:dyDescent="0.2">
      <c r="A119" s="39">
        <f t="shared" si="4"/>
        <v>109</v>
      </c>
      <c r="B119" s="50">
        <v>208201</v>
      </c>
      <c r="C119" s="69" t="s">
        <v>152</v>
      </c>
      <c r="D119" s="239" t="s">
        <v>200</v>
      </c>
      <c r="E119" s="95">
        <v>0</v>
      </c>
      <c r="F119" s="96">
        <v>3588008</v>
      </c>
      <c r="G119" s="97">
        <v>3588007.81</v>
      </c>
      <c r="H119" s="98">
        <v>0</v>
      </c>
      <c r="I119" s="56">
        <v>1.3</v>
      </c>
      <c r="J119" s="108">
        <v>1.4000000000000001</v>
      </c>
    </row>
    <row r="120" spans="1:10" ht="30" x14ac:dyDescent="0.2">
      <c r="A120" s="39">
        <v>110</v>
      </c>
      <c r="B120" s="50">
        <v>208875</v>
      </c>
      <c r="C120" s="69" t="s">
        <v>153</v>
      </c>
      <c r="D120" s="239" t="s">
        <v>200</v>
      </c>
      <c r="E120" s="95">
        <v>0</v>
      </c>
      <c r="F120" s="96">
        <v>1589927</v>
      </c>
      <c r="G120" s="97">
        <v>1589926.54</v>
      </c>
      <c r="H120" s="98">
        <v>0</v>
      </c>
      <c r="I120" s="56">
        <v>1</v>
      </c>
      <c r="J120" s="108">
        <v>0.86</v>
      </c>
    </row>
    <row r="121" spans="1:10" ht="30" x14ac:dyDescent="0.2">
      <c r="A121" s="39">
        <f t="shared" ref="A121:A145" si="5">A120+1</f>
        <v>111</v>
      </c>
      <c r="B121" s="50">
        <v>208879</v>
      </c>
      <c r="C121" s="69" t="s">
        <v>154</v>
      </c>
      <c r="D121" s="239" t="s">
        <v>200</v>
      </c>
      <c r="E121" s="95">
        <v>0</v>
      </c>
      <c r="F121" s="96">
        <v>23746716</v>
      </c>
      <c r="G121" s="97">
        <v>23495140.68</v>
      </c>
      <c r="H121" s="98">
        <v>0</v>
      </c>
      <c r="I121" s="56">
        <v>8.33</v>
      </c>
      <c r="J121" s="108">
        <v>4.5200000000000005</v>
      </c>
    </row>
    <row r="122" spans="1:10" ht="45" customHeight="1" x14ac:dyDescent="0.2">
      <c r="A122" s="174">
        <f t="shared" si="5"/>
        <v>112</v>
      </c>
      <c r="B122" s="175">
        <v>208896</v>
      </c>
      <c r="C122" s="176" t="s">
        <v>155</v>
      </c>
      <c r="D122" s="244" t="s">
        <v>200</v>
      </c>
      <c r="E122" s="95">
        <v>0</v>
      </c>
      <c r="F122" s="96">
        <v>4518062</v>
      </c>
      <c r="G122" s="97">
        <v>4518061.04</v>
      </c>
      <c r="H122" s="98">
        <v>0</v>
      </c>
      <c r="I122" s="56">
        <v>1.92</v>
      </c>
      <c r="J122" s="108">
        <v>1.93</v>
      </c>
    </row>
    <row r="123" spans="1:10" ht="35.25" customHeight="1" x14ac:dyDescent="0.2">
      <c r="A123" s="174"/>
      <c r="B123" s="175"/>
      <c r="C123" s="176"/>
      <c r="D123" s="245"/>
      <c r="E123" s="95">
        <v>0</v>
      </c>
      <c r="F123" s="96">
        <v>1018918</v>
      </c>
      <c r="G123" s="97">
        <v>1018917.76</v>
      </c>
      <c r="H123" s="98">
        <v>0</v>
      </c>
      <c r="I123" s="56">
        <v>0</v>
      </c>
      <c r="J123" s="108">
        <v>0</v>
      </c>
    </row>
    <row r="124" spans="1:10" ht="30" x14ac:dyDescent="0.2">
      <c r="A124" s="39">
        <f>A122+1</f>
        <v>113</v>
      </c>
      <c r="B124" s="50">
        <v>209049</v>
      </c>
      <c r="C124" s="69" t="s">
        <v>156</v>
      </c>
      <c r="D124" s="239" t="s">
        <v>200</v>
      </c>
      <c r="E124" s="95">
        <v>0</v>
      </c>
      <c r="F124" s="96">
        <v>12443218</v>
      </c>
      <c r="G124" s="97">
        <v>12443216.49</v>
      </c>
      <c r="H124" s="98">
        <v>0</v>
      </c>
      <c r="I124" s="56">
        <v>4.88</v>
      </c>
      <c r="J124" s="108">
        <v>4.8500000000000005</v>
      </c>
    </row>
    <row r="125" spans="1:10" ht="45" x14ac:dyDescent="0.2">
      <c r="A125" s="39">
        <f t="shared" si="5"/>
        <v>114</v>
      </c>
      <c r="B125" s="50">
        <v>209054</v>
      </c>
      <c r="C125" s="69" t="s">
        <v>157</v>
      </c>
      <c r="D125" s="239" t="s">
        <v>200</v>
      </c>
      <c r="E125" s="95">
        <v>0</v>
      </c>
      <c r="F125" s="96">
        <v>11276802</v>
      </c>
      <c r="G125" s="97">
        <v>11276800.15</v>
      </c>
      <c r="H125" s="98">
        <v>0</v>
      </c>
      <c r="I125" s="56">
        <v>4.03</v>
      </c>
      <c r="J125" s="108">
        <v>3.79</v>
      </c>
    </row>
    <row r="126" spans="1:10" ht="30" x14ac:dyDescent="0.2">
      <c r="A126" s="39">
        <f t="shared" si="5"/>
        <v>115</v>
      </c>
      <c r="B126" s="50">
        <v>209056</v>
      </c>
      <c r="C126" s="69" t="s">
        <v>158</v>
      </c>
      <c r="D126" s="239" t="s">
        <v>200</v>
      </c>
      <c r="E126" s="95">
        <v>0</v>
      </c>
      <c r="F126" s="96">
        <v>25956671</v>
      </c>
      <c r="G126" s="97">
        <v>25956670</v>
      </c>
      <c r="H126" s="98">
        <v>15.8</v>
      </c>
      <c r="I126" s="56">
        <v>19.97</v>
      </c>
      <c r="J126" s="108">
        <v>15.809999999999999</v>
      </c>
    </row>
    <row r="127" spans="1:10" ht="45" x14ac:dyDescent="0.2">
      <c r="A127" s="39">
        <f t="shared" si="5"/>
        <v>116</v>
      </c>
      <c r="B127" s="50">
        <v>209679</v>
      </c>
      <c r="C127" s="69" t="s">
        <v>159</v>
      </c>
      <c r="D127" s="239" t="s">
        <v>200</v>
      </c>
      <c r="E127" s="95">
        <v>0</v>
      </c>
      <c r="F127" s="96">
        <v>231908</v>
      </c>
      <c r="G127" s="97">
        <v>231907.87</v>
      </c>
      <c r="H127" s="98">
        <v>0</v>
      </c>
      <c r="I127" s="56">
        <v>0.08</v>
      </c>
      <c r="J127" s="108">
        <v>0.08</v>
      </c>
    </row>
    <row r="128" spans="1:10" ht="45" x14ac:dyDescent="0.2">
      <c r="A128" s="39">
        <f t="shared" si="5"/>
        <v>117</v>
      </c>
      <c r="B128" s="50">
        <v>229053</v>
      </c>
      <c r="C128" s="69" t="s">
        <v>160</v>
      </c>
      <c r="D128" s="239" t="s">
        <v>200</v>
      </c>
      <c r="E128" s="95">
        <v>0</v>
      </c>
      <c r="F128" s="96">
        <v>20297420</v>
      </c>
      <c r="G128" s="97">
        <v>20297418.260000002</v>
      </c>
      <c r="H128" s="98">
        <v>0</v>
      </c>
      <c r="I128" s="56">
        <v>7.24</v>
      </c>
      <c r="J128" s="108">
        <v>1.22</v>
      </c>
    </row>
    <row r="129" spans="1:10" ht="30" x14ac:dyDescent="0.2">
      <c r="A129" s="39">
        <v>118</v>
      </c>
      <c r="B129" s="50">
        <v>189455</v>
      </c>
      <c r="C129" s="69" t="s">
        <v>161</v>
      </c>
      <c r="D129" s="239" t="s">
        <v>200</v>
      </c>
      <c r="E129" s="95">
        <v>0</v>
      </c>
      <c r="F129" s="96">
        <v>1546736</v>
      </c>
      <c r="G129" s="97">
        <v>1546735.49</v>
      </c>
      <c r="H129" s="98">
        <v>0</v>
      </c>
      <c r="I129" s="56">
        <v>0.77</v>
      </c>
      <c r="J129" s="108">
        <v>0.42</v>
      </c>
    </row>
    <row r="130" spans="1:10" ht="45" x14ac:dyDescent="0.2">
      <c r="A130" s="39">
        <f t="shared" si="5"/>
        <v>119</v>
      </c>
      <c r="B130" s="50">
        <v>227920</v>
      </c>
      <c r="C130" s="69" t="s">
        <v>162</v>
      </c>
      <c r="D130" s="239" t="s">
        <v>200</v>
      </c>
      <c r="E130" s="95">
        <v>0</v>
      </c>
      <c r="F130" s="96">
        <v>738068</v>
      </c>
      <c r="G130" s="97">
        <v>738066.19</v>
      </c>
      <c r="H130" s="98">
        <v>0</v>
      </c>
      <c r="I130" s="56">
        <v>0.89</v>
      </c>
      <c r="J130" s="108">
        <v>0.89000000000000012</v>
      </c>
    </row>
    <row r="131" spans="1:10" ht="45" x14ac:dyDescent="0.2">
      <c r="A131" s="39">
        <v>120</v>
      </c>
      <c r="B131" s="50">
        <v>192588</v>
      </c>
      <c r="C131" s="69" t="s">
        <v>163</v>
      </c>
      <c r="D131" s="239" t="s">
        <v>200</v>
      </c>
      <c r="E131" s="95">
        <v>0</v>
      </c>
      <c r="F131" s="96">
        <v>4813057</v>
      </c>
      <c r="G131" s="97">
        <v>4813057</v>
      </c>
      <c r="H131" s="98">
        <v>0.6</v>
      </c>
      <c r="I131" s="56">
        <v>0.76</v>
      </c>
      <c r="J131" s="108">
        <v>0.76</v>
      </c>
    </row>
    <row r="132" spans="1:10" ht="45" x14ac:dyDescent="0.2">
      <c r="A132" s="39">
        <f t="shared" si="5"/>
        <v>121</v>
      </c>
      <c r="B132" s="50">
        <v>192590</v>
      </c>
      <c r="C132" s="69" t="s">
        <v>164</v>
      </c>
      <c r="D132" s="239" t="s">
        <v>200</v>
      </c>
      <c r="E132" s="95">
        <v>0</v>
      </c>
      <c r="F132" s="96">
        <v>2130450</v>
      </c>
      <c r="G132" s="97">
        <v>2130450</v>
      </c>
      <c r="H132" s="98">
        <v>0</v>
      </c>
      <c r="I132" s="56">
        <v>0.36</v>
      </c>
      <c r="J132" s="108">
        <v>0.36</v>
      </c>
    </row>
    <row r="133" spans="1:10" ht="45" x14ac:dyDescent="0.2">
      <c r="A133" s="39">
        <f t="shared" si="5"/>
        <v>122</v>
      </c>
      <c r="B133" s="50">
        <v>192589</v>
      </c>
      <c r="C133" s="69" t="s">
        <v>166</v>
      </c>
      <c r="D133" s="239" t="s">
        <v>200</v>
      </c>
      <c r="E133" s="95">
        <v>0</v>
      </c>
      <c r="F133" s="96">
        <v>6884809</v>
      </c>
      <c r="G133" s="97">
        <v>6884808.1600000001</v>
      </c>
      <c r="H133" s="98">
        <v>1</v>
      </c>
      <c r="I133" s="56">
        <v>1.2</v>
      </c>
      <c r="J133" s="108">
        <v>1.56</v>
      </c>
    </row>
    <row r="134" spans="1:10" ht="45" x14ac:dyDescent="0.2">
      <c r="A134" s="39">
        <f t="shared" si="5"/>
        <v>123</v>
      </c>
      <c r="B134" s="50">
        <v>192591</v>
      </c>
      <c r="C134" s="69" t="s">
        <v>165</v>
      </c>
      <c r="D134" s="239" t="s">
        <v>200</v>
      </c>
      <c r="E134" s="95">
        <v>0</v>
      </c>
      <c r="F134" s="99">
        <v>4316279</v>
      </c>
      <c r="G134" s="97">
        <v>4316278.3899999997</v>
      </c>
      <c r="H134" s="98">
        <v>0</v>
      </c>
      <c r="I134" s="56">
        <v>0.87</v>
      </c>
      <c r="J134" s="108">
        <v>0.89</v>
      </c>
    </row>
    <row r="135" spans="1:10" ht="30" x14ac:dyDescent="0.2">
      <c r="A135" s="39">
        <v>124</v>
      </c>
      <c r="B135" s="50">
        <v>228249</v>
      </c>
      <c r="C135" s="69" t="s">
        <v>167</v>
      </c>
      <c r="D135" s="239" t="s">
        <v>200</v>
      </c>
      <c r="E135" s="95">
        <v>0</v>
      </c>
      <c r="F135" s="96">
        <v>772146</v>
      </c>
      <c r="G135" s="97">
        <v>421170.54</v>
      </c>
      <c r="H135" s="98">
        <v>6</v>
      </c>
      <c r="I135" s="56">
        <v>1</v>
      </c>
      <c r="J135" s="108">
        <v>0</v>
      </c>
    </row>
    <row r="136" spans="1:10" ht="45" x14ac:dyDescent="0.2">
      <c r="A136" s="39">
        <v>125</v>
      </c>
      <c r="B136" s="50">
        <v>227666</v>
      </c>
      <c r="C136" s="69" t="s">
        <v>171</v>
      </c>
      <c r="D136" s="239" t="s">
        <v>200</v>
      </c>
      <c r="E136" s="95">
        <v>0</v>
      </c>
      <c r="F136" s="96">
        <v>17119365</v>
      </c>
      <c r="G136" s="97">
        <v>17117248.32</v>
      </c>
      <c r="H136" s="98">
        <v>0</v>
      </c>
      <c r="I136" s="56">
        <v>4.76</v>
      </c>
      <c r="J136" s="108">
        <v>1.78</v>
      </c>
    </row>
    <row r="137" spans="1:10" ht="30" x14ac:dyDescent="0.2">
      <c r="A137" s="39">
        <f t="shared" si="5"/>
        <v>126</v>
      </c>
      <c r="B137" s="50">
        <v>229661</v>
      </c>
      <c r="C137" s="69" t="s">
        <v>172</v>
      </c>
      <c r="D137" s="239" t="s">
        <v>200</v>
      </c>
      <c r="E137" s="95">
        <v>0</v>
      </c>
      <c r="F137" s="96">
        <v>16531587</v>
      </c>
      <c r="G137" s="97">
        <v>16531585.91</v>
      </c>
      <c r="H137" s="98">
        <v>0</v>
      </c>
      <c r="I137" s="56">
        <v>5.9</v>
      </c>
      <c r="J137" s="108">
        <v>0.72</v>
      </c>
    </row>
    <row r="138" spans="1:10" ht="45" x14ac:dyDescent="0.2">
      <c r="A138" s="39">
        <f t="shared" si="5"/>
        <v>127</v>
      </c>
      <c r="B138" s="50">
        <v>2467</v>
      </c>
      <c r="C138" s="69" t="s">
        <v>173</v>
      </c>
      <c r="D138" s="239" t="s">
        <v>201</v>
      </c>
      <c r="E138" s="95">
        <v>0</v>
      </c>
      <c r="F138" s="96">
        <v>2386830</v>
      </c>
      <c r="G138" s="97">
        <v>2386829.2200000002</v>
      </c>
      <c r="H138" s="98">
        <v>0</v>
      </c>
      <c r="I138" s="56">
        <v>1.01</v>
      </c>
      <c r="J138" s="108">
        <v>1</v>
      </c>
    </row>
    <row r="139" spans="1:10" ht="45" x14ac:dyDescent="0.2">
      <c r="A139" s="39">
        <f t="shared" si="5"/>
        <v>128</v>
      </c>
      <c r="B139" s="50">
        <v>75943</v>
      </c>
      <c r="C139" s="69" t="s">
        <v>174</v>
      </c>
      <c r="D139" s="239" t="s">
        <v>200</v>
      </c>
      <c r="E139" s="95">
        <v>0</v>
      </c>
      <c r="F139" s="96">
        <v>153856544</v>
      </c>
      <c r="G139" s="97">
        <v>153856541.66</v>
      </c>
      <c r="H139" s="98">
        <v>0</v>
      </c>
      <c r="I139" s="56">
        <v>21.36</v>
      </c>
      <c r="J139" s="108">
        <v>15.12</v>
      </c>
    </row>
    <row r="140" spans="1:10" ht="45" x14ac:dyDescent="0.2">
      <c r="A140" s="39">
        <v>129</v>
      </c>
      <c r="B140" s="50">
        <v>18435</v>
      </c>
      <c r="C140" s="69" t="s">
        <v>178</v>
      </c>
      <c r="D140" s="239" t="s">
        <v>200</v>
      </c>
      <c r="E140" s="95">
        <v>0</v>
      </c>
      <c r="F140" s="96">
        <v>1961219</v>
      </c>
      <c r="G140" s="97">
        <v>0</v>
      </c>
      <c r="H140" s="98"/>
      <c r="I140" s="56">
        <v>0.37</v>
      </c>
      <c r="J140" s="108">
        <v>0</v>
      </c>
    </row>
    <row r="141" spans="1:10" ht="45" x14ac:dyDescent="0.2">
      <c r="A141" s="39">
        <v>130</v>
      </c>
      <c r="B141" s="50">
        <v>240201</v>
      </c>
      <c r="C141" s="69" t="s">
        <v>179</v>
      </c>
      <c r="D141" s="239" t="s">
        <v>200</v>
      </c>
      <c r="E141" s="95">
        <v>0</v>
      </c>
      <c r="F141" s="96">
        <v>41186126</v>
      </c>
      <c r="G141" s="97">
        <v>41186125.07</v>
      </c>
      <c r="H141" s="98">
        <v>27.1</v>
      </c>
      <c r="I141" s="56">
        <v>22.44</v>
      </c>
      <c r="J141" s="108">
        <v>9.82</v>
      </c>
    </row>
    <row r="142" spans="1:10" ht="60" x14ac:dyDescent="0.2">
      <c r="A142" s="39">
        <f t="shared" si="5"/>
        <v>131</v>
      </c>
      <c r="B142" s="50">
        <v>240203</v>
      </c>
      <c r="C142" s="69" t="s">
        <v>180</v>
      </c>
      <c r="D142" s="239" t="s">
        <v>200</v>
      </c>
      <c r="E142" s="95">
        <v>0</v>
      </c>
      <c r="F142" s="96">
        <v>94578664</v>
      </c>
      <c r="G142" s="97">
        <v>94383862.329999998</v>
      </c>
      <c r="H142" s="98">
        <v>28</v>
      </c>
      <c r="I142" s="56">
        <v>29.92</v>
      </c>
      <c r="J142" s="108">
        <v>17.48</v>
      </c>
    </row>
    <row r="143" spans="1:10" ht="54" customHeight="1" x14ac:dyDescent="0.2">
      <c r="A143" s="39">
        <f t="shared" si="5"/>
        <v>132</v>
      </c>
      <c r="B143" s="50">
        <v>240204</v>
      </c>
      <c r="C143" s="69" t="s">
        <v>181</v>
      </c>
      <c r="D143" s="239" t="s">
        <v>200</v>
      </c>
      <c r="E143" s="95">
        <v>0</v>
      </c>
      <c r="F143" s="96">
        <v>80449843</v>
      </c>
      <c r="G143" s="97">
        <v>78479737.75</v>
      </c>
      <c r="H143" s="98">
        <v>27.35</v>
      </c>
      <c r="I143" s="56">
        <v>25.63</v>
      </c>
      <c r="J143" s="108">
        <v>18.310000000000002</v>
      </c>
    </row>
    <row r="144" spans="1:10" ht="60" x14ac:dyDescent="0.2">
      <c r="A144" s="39">
        <f t="shared" si="5"/>
        <v>133</v>
      </c>
      <c r="B144" s="50">
        <v>240205</v>
      </c>
      <c r="C144" s="69" t="s">
        <v>182</v>
      </c>
      <c r="D144" s="239" t="s">
        <v>200</v>
      </c>
      <c r="E144" s="95">
        <v>0</v>
      </c>
      <c r="F144" s="96">
        <v>69708229</v>
      </c>
      <c r="G144" s="97">
        <v>69708226.280000001</v>
      </c>
      <c r="H144" s="98">
        <v>20.149999999999999</v>
      </c>
      <c r="I144" s="56">
        <v>20.5</v>
      </c>
      <c r="J144" s="108">
        <v>9.8099999999999987</v>
      </c>
    </row>
    <row r="145" spans="1:10" ht="45" x14ac:dyDescent="0.2">
      <c r="A145" s="39">
        <f t="shared" si="5"/>
        <v>134</v>
      </c>
      <c r="B145" s="50">
        <v>116139</v>
      </c>
      <c r="C145" s="69" t="s">
        <v>184</v>
      </c>
      <c r="D145" s="239" t="s">
        <v>200</v>
      </c>
      <c r="E145" s="95">
        <v>0</v>
      </c>
      <c r="F145" s="96">
        <v>21366416</v>
      </c>
      <c r="G145" s="97">
        <v>21360839.68</v>
      </c>
      <c r="H145" s="98">
        <v>1</v>
      </c>
      <c r="I145" s="56">
        <v>1.1200000000000001</v>
      </c>
      <c r="J145" s="108">
        <v>0</v>
      </c>
    </row>
    <row r="146" spans="1:10" ht="45" x14ac:dyDescent="0.2">
      <c r="A146" s="39">
        <v>135</v>
      </c>
      <c r="B146" s="50">
        <v>229662</v>
      </c>
      <c r="C146" s="69" t="s">
        <v>185</v>
      </c>
      <c r="D146" s="239" t="s">
        <v>200</v>
      </c>
      <c r="E146" s="95">
        <v>0</v>
      </c>
      <c r="F146" s="96">
        <v>140598591</v>
      </c>
      <c r="G146" s="97">
        <v>140038744.68000001</v>
      </c>
      <c r="H146" s="98">
        <v>0</v>
      </c>
      <c r="I146" s="56">
        <v>16.54</v>
      </c>
      <c r="J146" s="108">
        <v>3.02</v>
      </c>
    </row>
    <row r="147" spans="1:10" ht="30" x14ac:dyDescent="0.2">
      <c r="A147" s="39">
        <v>136</v>
      </c>
      <c r="B147" s="50">
        <v>37482</v>
      </c>
      <c r="C147" s="69" t="s">
        <v>188</v>
      </c>
      <c r="D147" s="239" t="s">
        <v>201</v>
      </c>
      <c r="E147" s="95">
        <v>0</v>
      </c>
      <c r="F147" s="96">
        <v>2458797</v>
      </c>
      <c r="G147" s="97">
        <v>2458796.46</v>
      </c>
      <c r="H147" s="98">
        <v>0</v>
      </c>
      <c r="I147" s="56">
        <v>1.02</v>
      </c>
      <c r="J147" s="108">
        <v>0</v>
      </c>
    </row>
    <row r="148" spans="1:10" ht="45" x14ac:dyDescent="0.2">
      <c r="A148" s="39">
        <v>137</v>
      </c>
      <c r="B148" s="50">
        <v>228062</v>
      </c>
      <c r="C148" s="69" t="s">
        <v>186</v>
      </c>
      <c r="D148" s="239" t="s">
        <v>200</v>
      </c>
      <c r="E148" s="95">
        <v>0</v>
      </c>
      <c r="F148" s="96">
        <v>123097</v>
      </c>
      <c r="G148" s="97">
        <v>0</v>
      </c>
      <c r="H148" s="98">
        <v>5.15</v>
      </c>
      <c r="I148" s="56">
        <v>0.03</v>
      </c>
      <c r="J148" s="108">
        <v>0</v>
      </c>
    </row>
    <row r="149" spans="1:10" ht="30" x14ac:dyDescent="0.2">
      <c r="A149" s="39">
        <v>138</v>
      </c>
      <c r="B149" s="50">
        <v>24162</v>
      </c>
      <c r="C149" s="69" t="s">
        <v>189</v>
      </c>
      <c r="D149" s="239" t="s">
        <v>200</v>
      </c>
      <c r="E149" s="95">
        <v>0</v>
      </c>
      <c r="F149" s="96">
        <v>3088683</v>
      </c>
      <c r="G149" s="97">
        <v>3088181.83</v>
      </c>
      <c r="H149" s="98">
        <v>0</v>
      </c>
      <c r="I149" s="56">
        <v>1.01</v>
      </c>
      <c r="J149" s="108">
        <v>0</v>
      </c>
    </row>
    <row r="150" spans="1:10" ht="30" x14ac:dyDescent="0.2">
      <c r="A150" s="39">
        <v>139</v>
      </c>
      <c r="B150" s="50">
        <v>37475</v>
      </c>
      <c r="C150" s="69" t="s">
        <v>190</v>
      </c>
      <c r="D150" s="239" t="s">
        <v>200</v>
      </c>
      <c r="E150" s="95">
        <v>0</v>
      </c>
      <c r="F150" s="96">
        <v>273461</v>
      </c>
      <c r="G150" s="97">
        <v>0</v>
      </c>
      <c r="H150" s="98">
        <v>0</v>
      </c>
      <c r="I150" s="56">
        <v>0</v>
      </c>
      <c r="J150" s="108">
        <v>0</v>
      </c>
    </row>
    <row r="151" spans="1:10" ht="45" x14ac:dyDescent="0.2">
      <c r="A151" s="39">
        <v>140</v>
      </c>
      <c r="B151" s="50">
        <v>4339</v>
      </c>
      <c r="C151" s="69" t="s">
        <v>191</v>
      </c>
      <c r="D151" s="239" t="s">
        <v>200</v>
      </c>
      <c r="E151" s="95">
        <v>0</v>
      </c>
      <c r="F151" s="96">
        <v>5750182</v>
      </c>
      <c r="G151" s="97">
        <v>5750181.79</v>
      </c>
      <c r="H151" s="98">
        <v>0</v>
      </c>
      <c r="I151" s="56">
        <v>0</v>
      </c>
      <c r="J151" s="108">
        <v>0</v>
      </c>
    </row>
    <row r="152" spans="1:10" ht="30" x14ac:dyDescent="0.2">
      <c r="A152" s="39">
        <v>141</v>
      </c>
      <c r="B152" s="50">
        <v>245049</v>
      </c>
      <c r="C152" s="69" t="s">
        <v>192</v>
      </c>
      <c r="D152" s="239" t="s">
        <v>200</v>
      </c>
      <c r="E152" s="95">
        <v>0</v>
      </c>
      <c r="F152" s="96">
        <v>103000</v>
      </c>
      <c r="G152" s="97">
        <v>0</v>
      </c>
      <c r="H152" s="98">
        <v>0</v>
      </c>
      <c r="I152" s="56">
        <v>0</v>
      </c>
      <c r="J152" s="108">
        <v>0</v>
      </c>
    </row>
    <row r="153" spans="1:10" ht="45" x14ac:dyDescent="0.2">
      <c r="A153" s="39">
        <v>142</v>
      </c>
      <c r="B153" s="50" t="s">
        <v>193</v>
      </c>
      <c r="C153" s="69" t="s">
        <v>194</v>
      </c>
      <c r="D153" s="239" t="s">
        <v>200</v>
      </c>
      <c r="E153" s="95">
        <v>0</v>
      </c>
      <c r="F153" s="96">
        <v>108000</v>
      </c>
      <c r="G153" s="97">
        <v>0</v>
      </c>
      <c r="H153" s="98">
        <v>0</v>
      </c>
      <c r="I153" s="56">
        <v>0</v>
      </c>
      <c r="J153" s="108">
        <v>0</v>
      </c>
    </row>
    <row r="154" spans="1:10" ht="45.75" thickBot="1" x14ac:dyDescent="0.25">
      <c r="A154" s="59">
        <v>143</v>
      </c>
      <c r="B154" s="58">
        <v>18436</v>
      </c>
      <c r="C154" s="87" t="s">
        <v>195</v>
      </c>
      <c r="D154" s="240" t="s">
        <v>200</v>
      </c>
      <c r="E154" s="100">
        <v>0</v>
      </c>
      <c r="F154" s="101">
        <v>2136901</v>
      </c>
      <c r="G154" s="102">
        <v>0</v>
      </c>
      <c r="H154" s="103">
        <v>0</v>
      </c>
      <c r="I154" s="61">
        <v>0.04</v>
      </c>
      <c r="J154" s="109">
        <v>0</v>
      </c>
    </row>
    <row r="155" spans="1:10" ht="23.25" customHeight="1" thickBot="1" x14ac:dyDescent="0.25">
      <c r="A155" s="177" t="s">
        <v>107</v>
      </c>
      <c r="B155" s="178"/>
      <c r="C155" s="178"/>
      <c r="D155" s="241"/>
      <c r="E155" s="104">
        <f t="shared" ref="E155:J155" si="6">SUM(E6:E154)</f>
        <v>2160448751</v>
      </c>
      <c r="F155" s="105">
        <f t="shared" si="6"/>
        <v>3590806429</v>
      </c>
      <c r="G155" s="106">
        <f t="shared" si="6"/>
        <v>3512736962.1099977</v>
      </c>
      <c r="H155" s="107">
        <f t="shared" si="6"/>
        <v>2353.2499999999995</v>
      </c>
      <c r="I155" s="107">
        <f t="shared" si="6"/>
        <v>1567.2899999999995</v>
      </c>
      <c r="J155" s="107">
        <f t="shared" si="6"/>
        <v>928.63999999999987</v>
      </c>
    </row>
    <row r="156" spans="1:10" ht="21.75" customHeight="1" x14ac:dyDescent="0.2">
      <c r="F156" s="90">
        <v>3590806429</v>
      </c>
      <c r="G156" s="90">
        <v>3512736962.1100001</v>
      </c>
    </row>
  </sheetData>
  <mergeCells count="22">
    <mergeCell ref="D79:D80"/>
    <mergeCell ref="D122:D123"/>
    <mergeCell ref="A1:J1"/>
    <mergeCell ref="A2:J2"/>
    <mergeCell ref="A3:J3"/>
    <mergeCell ref="E4:G4"/>
    <mergeCell ref="A61:A62"/>
    <mergeCell ref="B61:B62"/>
    <mergeCell ref="C61:C62"/>
    <mergeCell ref="H4:J4"/>
    <mergeCell ref="D4:D5"/>
    <mergeCell ref="D61:D62"/>
    <mergeCell ref="A122:A123"/>
    <mergeCell ref="B122:B123"/>
    <mergeCell ref="C122:C123"/>
    <mergeCell ref="A155:C155"/>
    <mergeCell ref="A4:A5"/>
    <mergeCell ref="B4:B5"/>
    <mergeCell ref="C4:C5"/>
    <mergeCell ref="A79:A80"/>
    <mergeCell ref="B79:B80"/>
    <mergeCell ref="C79:C8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J41"/>
  <sheetViews>
    <sheetView view="pageBreakPreview" zoomScale="70" zoomScaleNormal="100" zoomScaleSheetLayoutView="70" zoomScalePageLayoutView="55" workbookViewId="0">
      <pane ySplit="5" topLeftCell="A6" activePane="bottomLeft" state="frozen"/>
      <selection activeCell="F9" sqref="F9"/>
      <selection pane="bottomLeft" activeCell="D17" sqref="A1:J17"/>
    </sheetView>
  </sheetViews>
  <sheetFormatPr baseColWidth="10" defaultColWidth="4.140625" defaultRowHeight="14.25" x14ac:dyDescent="0.2"/>
  <cols>
    <col min="1" max="1" width="7.5703125" style="7" customWidth="1"/>
    <col min="2" max="2" width="11.42578125" style="7" customWidth="1"/>
    <col min="3" max="3" width="68.7109375" style="12" customWidth="1"/>
    <col min="4" max="4" width="23.85546875" style="12" bestFit="1" customWidth="1"/>
    <col min="5" max="5" width="24.42578125" style="27" customWidth="1"/>
    <col min="6" max="7" width="22.5703125" style="44" bestFit="1" customWidth="1"/>
    <col min="8" max="9" width="18.85546875" style="44" customWidth="1"/>
    <col min="10" max="10" width="20.5703125" style="7" customWidth="1"/>
    <col min="11" max="16384" width="4.140625" style="7"/>
  </cols>
  <sheetData>
    <row r="1" spans="1:10" ht="14.25" customHeight="1" x14ac:dyDescent="0.2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ht="14.25" customHeight="1" x14ac:dyDescent="0.2">
      <c r="A2" s="207" t="s">
        <v>80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" customHeight="1" thickBot="1" x14ac:dyDescent="0.25">
      <c r="A3" s="208" t="s">
        <v>2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 ht="42" customHeight="1" x14ac:dyDescent="0.2">
      <c r="A4" s="199" t="s">
        <v>3</v>
      </c>
      <c r="B4" s="201" t="s">
        <v>4</v>
      </c>
      <c r="C4" s="203" t="s">
        <v>5</v>
      </c>
      <c r="D4" s="246" t="s">
        <v>198</v>
      </c>
      <c r="E4" s="193" t="s">
        <v>123</v>
      </c>
      <c r="F4" s="193"/>
      <c r="G4" s="194"/>
      <c r="H4" s="195" t="s">
        <v>196</v>
      </c>
      <c r="I4" s="196"/>
      <c r="J4" s="197"/>
    </row>
    <row r="5" spans="1:10" ht="42" customHeight="1" thickBot="1" x14ac:dyDescent="0.25">
      <c r="A5" s="200"/>
      <c r="B5" s="202"/>
      <c r="C5" s="204"/>
      <c r="D5" s="247"/>
      <c r="E5" s="64" t="s">
        <v>122</v>
      </c>
      <c r="F5" s="64" t="s">
        <v>121</v>
      </c>
      <c r="G5" s="63" t="s">
        <v>170</v>
      </c>
      <c r="H5" s="74" t="s">
        <v>122</v>
      </c>
      <c r="I5" s="64" t="s">
        <v>121</v>
      </c>
      <c r="J5" s="75" t="s">
        <v>170</v>
      </c>
    </row>
    <row r="6" spans="1:10" ht="49.9" customHeight="1" x14ac:dyDescent="0.2">
      <c r="A6" s="5">
        <v>1</v>
      </c>
      <c r="B6" s="6">
        <v>155983</v>
      </c>
      <c r="C6" s="113" t="s">
        <v>81</v>
      </c>
      <c r="D6" s="113" t="s">
        <v>202</v>
      </c>
      <c r="E6" s="119">
        <v>810167</v>
      </c>
      <c r="F6" s="119">
        <v>2106606</v>
      </c>
      <c r="G6" s="120">
        <v>2106605.11</v>
      </c>
      <c r="H6" s="94">
        <v>1375</v>
      </c>
      <c r="I6" s="62">
        <v>777.95</v>
      </c>
      <c r="J6" s="125">
        <v>697.97</v>
      </c>
    </row>
    <row r="7" spans="1:10" ht="51.6" customHeight="1" x14ac:dyDescent="0.2">
      <c r="A7" s="9">
        <f>A6+1</f>
        <v>2</v>
      </c>
      <c r="B7" s="10">
        <v>224215</v>
      </c>
      <c r="C7" s="114" t="s">
        <v>82</v>
      </c>
      <c r="D7" s="113" t="s">
        <v>202</v>
      </c>
      <c r="E7" s="121">
        <v>687322</v>
      </c>
      <c r="F7" s="121">
        <v>1526346</v>
      </c>
      <c r="G7" s="122">
        <v>1526345.29</v>
      </c>
      <c r="H7" s="98">
        <v>1486</v>
      </c>
      <c r="I7" s="56">
        <v>738.27</v>
      </c>
      <c r="J7" s="126">
        <v>603.91</v>
      </c>
    </row>
    <row r="8" spans="1:10" ht="37.9" customHeight="1" x14ac:dyDescent="0.2">
      <c r="A8" s="9">
        <f t="shared" ref="A8:A18" si="0">A7+1</f>
        <v>3</v>
      </c>
      <c r="B8" s="10">
        <v>224376</v>
      </c>
      <c r="C8" s="114" t="s">
        <v>83</v>
      </c>
      <c r="D8" s="113" t="s">
        <v>202</v>
      </c>
      <c r="E8" s="121">
        <v>624278</v>
      </c>
      <c r="F8" s="121">
        <v>4187143</v>
      </c>
      <c r="G8" s="122">
        <v>3336001.89</v>
      </c>
      <c r="H8" s="98">
        <v>1144</v>
      </c>
      <c r="I8" s="56">
        <v>1282</v>
      </c>
      <c r="J8" s="126">
        <v>1006.98</v>
      </c>
    </row>
    <row r="9" spans="1:10" ht="51" customHeight="1" x14ac:dyDescent="0.2">
      <c r="A9" s="9">
        <f t="shared" si="0"/>
        <v>4</v>
      </c>
      <c r="B9" s="10">
        <v>209034</v>
      </c>
      <c r="C9" s="114" t="s">
        <v>84</v>
      </c>
      <c r="D9" s="113" t="s">
        <v>202</v>
      </c>
      <c r="E9" s="121">
        <v>0</v>
      </c>
      <c r="F9" s="99">
        <v>13200000</v>
      </c>
      <c r="G9" s="122">
        <v>0</v>
      </c>
      <c r="H9" s="98">
        <v>0</v>
      </c>
      <c r="I9" s="56">
        <v>2589.4699999999998</v>
      </c>
      <c r="J9" s="126">
        <v>0</v>
      </c>
    </row>
    <row r="10" spans="1:10" ht="25.5" x14ac:dyDescent="0.2">
      <c r="A10" s="9">
        <f t="shared" si="0"/>
        <v>5</v>
      </c>
      <c r="B10" s="10">
        <v>209009</v>
      </c>
      <c r="C10" s="114" t="s">
        <v>85</v>
      </c>
      <c r="D10" s="113" t="s">
        <v>202</v>
      </c>
      <c r="E10" s="121">
        <v>0</v>
      </c>
      <c r="F10" s="99">
        <v>3319855</v>
      </c>
      <c r="G10" s="122">
        <v>0</v>
      </c>
      <c r="H10" s="98"/>
      <c r="I10" s="56">
        <v>1055.6099999999999</v>
      </c>
      <c r="J10" s="126">
        <v>0</v>
      </c>
    </row>
    <row r="11" spans="1:10" ht="43.15" customHeight="1" x14ac:dyDescent="0.2">
      <c r="A11" s="9">
        <f t="shared" si="0"/>
        <v>6</v>
      </c>
      <c r="B11" s="11">
        <v>223854</v>
      </c>
      <c r="C11" s="114" t="s">
        <v>86</v>
      </c>
      <c r="D11" s="113" t="s">
        <v>202</v>
      </c>
      <c r="E11" s="121">
        <v>343708</v>
      </c>
      <c r="F11" s="121">
        <v>2702210</v>
      </c>
      <c r="G11" s="122">
        <v>501961.43</v>
      </c>
      <c r="H11" s="98">
        <v>480</v>
      </c>
      <c r="I11" s="56">
        <v>771.87</v>
      </c>
      <c r="J11" s="126">
        <v>290.82</v>
      </c>
    </row>
    <row r="12" spans="1:10" ht="43.15" customHeight="1" x14ac:dyDescent="0.2">
      <c r="A12" s="9">
        <f t="shared" si="0"/>
        <v>7</v>
      </c>
      <c r="B12" s="10">
        <v>209400</v>
      </c>
      <c r="C12" s="114" t="s">
        <v>87</v>
      </c>
      <c r="D12" s="113" t="s">
        <v>202</v>
      </c>
      <c r="E12" s="121">
        <v>632904</v>
      </c>
      <c r="F12" s="121">
        <v>1560735</v>
      </c>
      <c r="G12" s="122">
        <v>1560733.84</v>
      </c>
      <c r="H12" s="98">
        <v>883</v>
      </c>
      <c r="I12" s="56">
        <v>502.26</v>
      </c>
      <c r="J12" s="126">
        <v>259.52</v>
      </c>
    </row>
    <row r="13" spans="1:10" ht="43.15" customHeight="1" x14ac:dyDescent="0.2">
      <c r="A13" s="9">
        <f t="shared" si="0"/>
        <v>8</v>
      </c>
      <c r="B13" s="10">
        <v>209399</v>
      </c>
      <c r="C13" s="114" t="s">
        <v>88</v>
      </c>
      <c r="D13" s="113" t="s">
        <v>202</v>
      </c>
      <c r="E13" s="121">
        <v>0</v>
      </c>
      <c r="F13" s="121">
        <v>2249260</v>
      </c>
      <c r="G13" s="122">
        <v>2249259.6</v>
      </c>
      <c r="H13" s="98">
        <v>745</v>
      </c>
      <c r="I13" s="56">
        <v>1108.8399999999999</v>
      </c>
      <c r="J13" s="126">
        <v>697.57999999999993</v>
      </c>
    </row>
    <row r="14" spans="1:10" ht="43.15" customHeight="1" x14ac:dyDescent="0.2">
      <c r="A14" s="9">
        <f t="shared" si="0"/>
        <v>9</v>
      </c>
      <c r="B14" s="10">
        <v>209398</v>
      </c>
      <c r="C14" s="114" t="s">
        <v>89</v>
      </c>
      <c r="D14" s="113" t="s">
        <v>202</v>
      </c>
      <c r="E14" s="121">
        <v>0</v>
      </c>
      <c r="F14" s="121">
        <v>1984882</v>
      </c>
      <c r="G14" s="122">
        <v>1984880.77</v>
      </c>
      <c r="H14" s="98">
        <v>786</v>
      </c>
      <c r="I14" s="56">
        <v>528.80999999999995</v>
      </c>
      <c r="J14" s="126">
        <v>502.84000000000003</v>
      </c>
    </row>
    <row r="15" spans="1:10" ht="43.15" customHeight="1" x14ac:dyDescent="0.2">
      <c r="A15" s="9">
        <f t="shared" si="0"/>
        <v>10</v>
      </c>
      <c r="B15" s="10">
        <v>209397</v>
      </c>
      <c r="C15" s="114" t="s">
        <v>90</v>
      </c>
      <c r="D15" s="113" t="s">
        <v>202</v>
      </c>
      <c r="E15" s="121">
        <v>0</v>
      </c>
      <c r="F15" s="121">
        <v>1836788</v>
      </c>
      <c r="G15" s="122">
        <v>1836786.92</v>
      </c>
      <c r="H15" s="98">
        <v>467</v>
      </c>
      <c r="I15" s="56">
        <v>643.82000000000005</v>
      </c>
      <c r="J15" s="126">
        <v>530.28</v>
      </c>
    </row>
    <row r="16" spans="1:10" ht="31.9" customHeight="1" x14ac:dyDescent="0.2">
      <c r="A16" s="9">
        <f t="shared" si="0"/>
        <v>11</v>
      </c>
      <c r="B16" s="10">
        <v>206196</v>
      </c>
      <c r="C16" s="114" t="s">
        <v>91</v>
      </c>
      <c r="D16" s="113" t="s">
        <v>202</v>
      </c>
      <c r="E16" s="121">
        <v>0</v>
      </c>
      <c r="F16" s="121">
        <v>3194019</v>
      </c>
      <c r="G16" s="122">
        <v>2548925.5</v>
      </c>
      <c r="H16" s="98">
        <v>0</v>
      </c>
      <c r="I16" s="56">
        <v>1066.1400000000001</v>
      </c>
      <c r="J16" s="126">
        <v>756.65000000000009</v>
      </c>
    </row>
    <row r="17" spans="1:10" ht="25.5" x14ac:dyDescent="0.2">
      <c r="A17" s="9">
        <f t="shared" si="0"/>
        <v>12</v>
      </c>
      <c r="B17" s="8">
        <v>33423</v>
      </c>
      <c r="C17" s="114" t="s">
        <v>92</v>
      </c>
      <c r="D17" s="113" t="s">
        <v>202</v>
      </c>
      <c r="E17" s="121">
        <v>0</v>
      </c>
      <c r="F17" s="99">
        <v>2291502</v>
      </c>
      <c r="G17" s="122">
        <v>2291501.63</v>
      </c>
      <c r="H17" s="98">
        <v>536</v>
      </c>
      <c r="I17" s="56">
        <v>788.8</v>
      </c>
      <c r="J17" s="126">
        <v>535.17000000000007</v>
      </c>
    </row>
    <row r="18" spans="1:10" ht="25.5" x14ac:dyDescent="0.2">
      <c r="A18" s="9">
        <f t="shared" si="0"/>
        <v>13</v>
      </c>
      <c r="B18" s="53">
        <v>150515</v>
      </c>
      <c r="C18" s="114" t="s">
        <v>168</v>
      </c>
      <c r="D18" s="113" t="s">
        <v>202</v>
      </c>
      <c r="E18" s="121">
        <v>0</v>
      </c>
      <c r="F18" s="121">
        <v>684509</v>
      </c>
      <c r="G18" s="122">
        <v>649508.64</v>
      </c>
      <c r="H18" s="98">
        <v>0</v>
      </c>
      <c r="I18" s="56">
        <v>373.91</v>
      </c>
      <c r="J18" s="126">
        <v>178</v>
      </c>
    </row>
    <row r="19" spans="1:10" ht="26.25" thickBot="1" x14ac:dyDescent="0.25">
      <c r="A19" s="13">
        <v>14</v>
      </c>
      <c r="B19" s="51">
        <v>150509</v>
      </c>
      <c r="C19" s="115" t="s">
        <v>169</v>
      </c>
      <c r="D19" s="113" t="s">
        <v>202</v>
      </c>
      <c r="E19" s="123">
        <v>0</v>
      </c>
      <c r="F19" s="123">
        <v>446772</v>
      </c>
      <c r="G19" s="124">
        <v>411772</v>
      </c>
      <c r="H19" s="103">
        <v>0</v>
      </c>
      <c r="I19" s="61">
        <v>256.02999999999997</v>
      </c>
      <c r="J19" s="127">
        <v>115</v>
      </c>
    </row>
    <row r="20" spans="1:10" ht="31.5" customHeight="1" thickBot="1" x14ac:dyDescent="0.25">
      <c r="A20" s="205" t="s">
        <v>107</v>
      </c>
      <c r="B20" s="206"/>
      <c r="C20" s="206"/>
      <c r="D20" s="128"/>
      <c r="E20" s="116">
        <f>SUM(E6:E19)</f>
        <v>3098379</v>
      </c>
      <c r="F20" s="116">
        <f>SUM(F6:F19)</f>
        <v>41290627</v>
      </c>
      <c r="G20" s="117">
        <f>SUM(G6:G19)</f>
        <v>21004282.620000001</v>
      </c>
      <c r="H20" s="118">
        <f>SUM(H6:H19)</f>
        <v>7902</v>
      </c>
      <c r="I20" s="118">
        <f t="shared" ref="I20:J20" si="1">SUM(I6:I19)</f>
        <v>12483.779999999999</v>
      </c>
      <c r="J20" s="118">
        <f t="shared" si="1"/>
        <v>6174.7200000000012</v>
      </c>
    </row>
    <row r="21" spans="1:10" x14ac:dyDescent="0.2">
      <c r="E21" s="28">
        <v>50000000</v>
      </c>
      <c r="F21" s="44">
        <v>41290627</v>
      </c>
      <c r="G21" s="44">
        <v>21004282.620000001</v>
      </c>
    </row>
    <row r="22" spans="1:10" x14ac:dyDescent="0.2">
      <c r="E22" s="28">
        <f>+E20-E21</f>
        <v>-46901621</v>
      </c>
      <c r="F22" s="28">
        <f t="shared" ref="F22:G22" si="2">+F20-F21</f>
        <v>0</v>
      </c>
      <c r="G22" s="28">
        <f t="shared" si="2"/>
        <v>0</v>
      </c>
    </row>
    <row r="23" spans="1:10" x14ac:dyDescent="0.2">
      <c r="E23" s="28"/>
    </row>
    <row r="24" spans="1:10" ht="23.25" customHeight="1" x14ac:dyDescent="0.2">
      <c r="E24" s="28"/>
      <c r="G24" s="198"/>
    </row>
    <row r="25" spans="1:10" x14ac:dyDescent="0.2">
      <c r="E25" s="28"/>
      <c r="G25" s="198"/>
    </row>
    <row r="26" spans="1:10" x14ac:dyDescent="0.2">
      <c r="E26" s="28"/>
      <c r="G26" s="198"/>
    </row>
    <row r="27" spans="1:10" x14ac:dyDescent="0.2">
      <c r="E27" s="28"/>
      <c r="G27" s="198"/>
    </row>
    <row r="28" spans="1:10" x14ac:dyDescent="0.2">
      <c r="E28" s="28"/>
    </row>
    <row r="29" spans="1:10" x14ac:dyDescent="0.2">
      <c r="E29" s="28"/>
    </row>
    <row r="30" spans="1:10" x14ac:dyDescent="0.2">
      <c r="E30" s="28"/>
    </row>
    <row r="31" spans="1:10" x14ac:dyDescent="0.2">
      <c r="E31" s="28"/>
    </row>
    <row r="32" spans="1:10" x14ac:dyDescent="0.2">
      <c r="E32" s="28"/>
    </row>
    <row r="33" spans="5:5" x14ac:dyDescent="0.2">
      <c r="E33" s="28"/>
    </row>
    <row r="34" spans="5:5" x14ac:dyDescent="0.2">
      <c r="E34" s="28"/>
    </row>
    <row r="35" spans="5:5" x14ac:dyDescent="0.2">
      <c r="E35" s="28"/>
    </row>
    <row r="36" spans="5:5" x14ac:dyDescent="0.2">
      <c r="E36" s="28"/>
    </row>
    <row r="37" spans="5:5" x14ac:dyDescent="0.2">
      <c r="E37" s="28"/>
    </row>
    <row r="38" spans="5:5" x14ac:dyDescent="0.2">
      <c r="E38" s="28"/>
    </row>
    <row r="39" spans="5:5" x14ac:dyDescent="0.2">
      <c r="E39" s="28"/>
    </row>
    <row r="40" spans="5:5" x14ac:dyDescent="0.2">
      <c r="E40" s="28"/>
    </row>
    <row r="41" spans="5:5" x14ac:dyDescent="0.2">
      <c r="E41" s="28"/>
    </row>
  </sheetData>
  <mergeCells count="11">
    <mergeCell ref="A1:J1"/>
    <mergeCell ref="A2:J2"/>
    <mergeCell ref="A3:J3"/>
    <mergeCell ref="D4:D5"/>
    <mergeCell ref="E4:G4"/>
    <mergeCell ref="H4:J4"/>
    <mergeCell ref="G24:G27"/>
    <mergeCell ref="A4:A5"/>
    <mergeCell ref="B4:B5"/>
    <mergeCell ref="C4:C5"/>
    <mergeCell ref="A20:C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5"/>
  <sheetViews>
    <sheetView view="pageBreakPreview" zoomScale="85" zoomScaleNormal="85" zoomScaleSheetLayoutView="85" workbookViewId="0">
      <pane ySplit="5" topLeftCell="A18" activePane="bottomLeft" state="frozen"/>
      <selection activeCell="F9" sqref="F9"/>
      <selection pane="bottomLeft" activeCell="D9" sqref="A9:D9"/>
    </sheetView>
  </sheetViews>
  <sheetFormatPr baseColWidth="10" defaultColWidth="11.42578125" defaultRowHeight="14.25" x14ac:dyDescent="0.2"/>
  <cols>
    <col min="1" max="1" width="6" style="14" customWidth="1"/>
    <col min="2" max="2" width="11.42578125" style="14" customWidth="1"/>
    <col min="3" max="3" width="50.140625" style="14" customWidth="1"/>
    <col min="4" max="4" width="21.85546875" style="151" bestFit="1" customWidth="1"/>
    <col min="5" max="7" width="18.85546875" style="44" customWidth="1"/>
    <col min="8" max="8" width="12.7109375" style="90" bestFit="1" customWidth="1"/>
    <col min="9" max="9" width="11" style="90" bestFit="1" customWidth="1"/>
    <col min="10" max="10" width="14.7109375" style="151" bestFit="1" customWidth="1"/>
    <col min="11" max="16384" width="11.42578125" style="14"/>
  </cols>
  <sheetData>
    <row r="1" spans="1:10" ht="15" x14ac:dyDescent="0.2">
      <c r="A1" s="214" t="s">
        <v>0</v>
      </c>
      <c r="B1" s="214"/>
      <c r="C1" s="214"/>
      <c r="D1" s="248"/>
    </row>
    <row r="2" spans="1:10" ht="15" x14ac:dyDescent="0.2">
      <c r="A2" s="214" t="s">
        <v>93</v>
      </c>
      <c r="B2" s="214"/>
      <c r="C2" s="214"/>
      <c r="D2" s="248"/>
    </row>
    <row r="3" spans="1:10" ht="15.75" thickBot="1" x14ac:dyDescent="0.25">
      <c r="A3" s="214" t="s">
        <v>2</v>
      </c>
      <c r="B3" s="214"/>
      <c r="C3" s="214"/>
      <c r="D3" s="248"/>
    </row>
    <row r="4" spans="1:10" s="48" customFormat="1" ht="15" customHeight="1" x14ac:dyDescent="0.2">
      <c r="A4" s="215" t="s">
        <v>3</v>
      </c>
      <c r="B4" s="217" t="s">
        <v>4</v>
      </c>
      <c r="C4" s="219" t="s">
        <v>5</v>
      </c>
      <c r="D4" s="249" t="s">
        <v>198</v>
      </c>
      <c r="E4" s="195" t="s">
        <v>123</v>
      </c>
      <c r="F4" s="196"/>
      <c r="G4" s="197"/>
      <c r="H4" s="209" t="s">
        <v>197</v>
      </c>
      <c r="I4" s="193"/>
      <c r="J4" s="210"/>
    </row>
    <row r="5" spans="1:10" s="49" customFormat="1" ht="63.75" customHeight="1" thickBot="1" x14ac:dyDescent="0.25">
      <c r="A5" s="216"/>
      <c r="B5" s="218"/>
      <c r="C5" s="220"/>
      <c r="D5" s="250"/>
      <c r="E5" s="79" t="s">
        <v>122</v>
      </c>
      <c r="F5" s="80" t="s">
        <v>121</v>
      </c>
      <c r="G5" s="135" t="s">
        <v>170</v>
      </c>
      <c r="H5" s="76" t="s">
        <v>122</v>
      </c>
      <c r="I5" s="77" t="s">
        <v>121</v>
      </c>
      <c r="J5" s="78" t="s">
        <v>170</v>
      </c>
    </row>
    <row r="6" spans="1:10" s="48" customFormat="1" ht="42.75" x14ac:dyDescent="0.2">
      <c r="A6" s="29">
        <v>5</v>
      </c>
      <c r="B6" s="30">
        <v>99889</v>
      </c>
      <c r="C6" s="130" t="s">
        <v>94</v>
      </c>
      <c r="D6" s="251" t="s">
        <v>200</v>
      </c>
      <c r="E6" s="136">
        <v>18725000</v>
      </c>
      <c r="F6" s="45">
        <v>16738311</v>
      </c>
      <c r="G6" s="73">
        <v>16738309.6</v>
      </c>
      <c r="H6" s="141">
        <v>4</v>
      </c>
      <c r="I6" s="142">
        <v>1</v>
      </c>
      <c r="J6" s="143">
        <v>0</v>
      </c>
    </row>
    <row r="7" spans="1:10" s="48" customFormat="1" ht="42.75" hidden="1" x14ac:dyDescent="0.2">
      <c r="A7" s="15">
        <v>6</v>
      </c>
      <c r="B7" s="16">
        <v>122477</v>
      </c>
      <c r="C7" s="131" t="s">
        <v>95</v>
      </c>
      <c r="D7" s="252"/>
      <c r="E7" s="137">
        <v>0</v>
      </c>
      <c r="F7" s="46">
        <v>0</v>
      </c>
      <c r="G7" s="70">
        <v>0</v>
      </c>
      <c r="H7" s="144"/>
      <c r="I7" s="145"/>
      <c r="J7" s="146">
        <v>0</v>
      </c>
    </row>
    <row r="8" spans="1:10" s="48" customFormat="1" ht="57" hidden="1" x14ac:dyDescent="0.2">
      <c r="A8" s="15">
        <v>7</v>
      </c>
      <c r="B8" s="16">
        <v>122699</v>
      </c>
      <c r="C8" s="131" t="s">
        <v>96</v>
      </c>
      <c r="D8" s="252"/>
      <c r="E8" s="137">
        <v>0</v>
      </c>
      <c r="F8" s="46">
        <v>0</v>
      </c>
      <c r="G8" s="70">
        <v>0</v>
      </c>
      <c r="H8" s="144"/>
      <c r="I8" s="145"/>
      <c r="J8" s="146">
        <v>0</v>
      </c>
    </row>
    <row r="9" spans="1:10" s="48" customFormat="1" ht="42.75" x14ac:dyDescent="0.2">
      <c r="A9" s="15">
        <v>8</v>
      </c>
      <c r="B9" s="16">
        <v>130902</v>
      </c>
      <c r="C9" s="131" t="s">
        <v>97</v>
      </c>
      <c r="D9" s="252" t="s">
        <v>200</v>
      </c>
      <c r="E9" s="137">
        <v>29775000</v>
      </c>
      <c r="F9" s="46">
        <v>29487471</v>
      </c>
      <c r="G9" s="70">
        <v>29487468.77</v>
      </c>
      <c r="H9" s="144">
        <v>7</v>
      </c>
      <c r="I9" s="145">
        <v>1.86</v>
      </c>
      <c r="J9" s="146">
        <v>0.06</v>
      </c>
    </row>
    <row r="10" spans="1:10" s="48" customFormat="1" ht="42.75" x14ac:dyDescent="0.2">
      <c r="A10" s="15">
        <v>16</v>
      </c>
      <c r="B10" s="16">
        <v>154956</v>
      </c>
      <c r="C10" s="131" t="s">
        <v>98</v>
      </c>
      <c r="D10" s="252" t="s">
        <v>200</v>
      </c>
      <c r="E10" s="137">
        <v>535321</v>
      </c>
      <c r="F10" s="46">
        <v>1372316</v>
      </c>
      <c r="G10" s="70">
        <v>1372315.4</v>
      </c>
      <c r="H10" s="144">
        <v>0.04</v>
      </c>
      <c r="I10" s="145">
        <v>0.1</v>
      </c>
      <c r="J10" s="146">
        <v>0.1</v>
      </c>
    </row>
    <row r="11" spans="1:10" s="48" customFormat="1" ht="42.75" x14ac:dyDescent="0.2">
      <c r="A11" s="15">
        <v>17</v>
      </c>
      <c r="B11" s="16">
        <v>154958</v>
      </c>
      <c r="C11" s="131" t="s">
        <v>99</v>
      </c>
      <c r="D11" s="252" t="s">
        <v>200</v>
      </c>
      <c r="E11" s="137">
        <v>464679</v>
      </c>
      <c r="F11" s="46">
        <v>2299205</v>
      </c>
      <c r="G11" s="70">
        <v>2299204.09</v>
      </c>
      <c r="H11" s="144">
        <v>0.11</v>
      </c>
      <c r="I11" s="145">
        <v>0.54</v>
      </c>
      <c r="J11" s="146">
        <v>0.55000000000000004</v>
      </c>
    </row>
    <row r="12" spans="1:10" s="48" customFormat="1" ht="42.75" x14ac:dyDescent="0.2">
      <c r="A12" s="15">
        <v>18</v>
      </c>
      <c r="B12" s="16">
        <v>155771</v>
      </c>
      <c r="C12" s="131" t="s">
        <v>100</v>
      </c>
      <c r="D12" s="252" t="s">
        <v>200</v>
      </c>
      <c r="E12" s="137">
        <v>207000</v>
      </c>
      <c r="F12" s="46">
        <v>13971087</v>
      </c>
      <c r="G12" s="70">
        <v>13971086.48</v>
      </c>
      <c r="H12" s="144">
        <v>0.03</v>
      </c>
      <c r="I12" s="145">
        <v>2.71</v>
      </c>
      <c r="J12" s="146">
        <v>1.5</v>
      </c>
    </row>
    <row r="13" spans="1:10" s="48" customFormat="1" ht="57" x14ac:dyDescent="0.2">
      <c r="A13" s="15">
        <v>19</v>
      </c>
      <c r="B13" s="16">
        <v>156117</v>
      </c>
      <c r="C13" s="131" t="s">
        <v>101</v>
      </c>
      <c r="D13" s="252" t="s">
        <v>200</v>
      </c>
      <c r="E13" s="137">
        <v>2953000</v>
      </c>
      <c r="F13" s="46">
        <v>1854618</v>
      </c>
      <c r="G13" s="70">
        <v>1854616.77</v>
      </c>
      <c r="H13" s="144">
        <v>0.86</v>
      </c>
      <c r="I13" s="145">
        <v>0.46</v>
      </c>
      <c r="J13" s="146">
        <v>0.41</v>
      </c>
    </row>
    <row r="14" spans="1:10" s="48" customFormat="1" ht="42.75" x14ac:dyDescent="0.2">
      <c r="A14" s="15">
        <v>20</v>
      </c>
      <c r="B14" s="16">
        <v>122576</v>
      </c>
      <c r="C14" s="131" t="s">
        <v>102</v>
      </c>
      <c r="D14" s="252" t="s">
        <v>200</v>
      </c>
      <c r="E14" s="137">
        <v>56100</v>
      </c>
      <c r="F14" s="46">
        <v>485782</v>
      </c>
      <c r="G14" s="70">
        <v>0</v>
      </c>
      <c r="H14" s="144">
        <v>9</v>
      </c>
      <c r="I14" s="145">
        <v>7.0000000000000007E-2</v>
      </c>
      <c r="J14" s="146">
        <v>0</v>
      </c>
    </row>
    <row r="15" spans="1:10" s="48" customFormat="1" ht="57" x14ac:dyDescent="0.2">
      <c r="A15" s="15">
        <v>21</v>
      </c>
      <c r="B15" s="16">
        <v>129914</v>
      </c>
      <c r="C15" s="131" t="s">
        <v>103</v>
      </c>
      <c r="D15" s="252" t="s">
        <v>200</v>
      </c>
      <c r="E15" s="137">
        <v>3471800</v>
      </c>
      <c r="F15" s="46">
        <v>727831</v>
      </c>
      <c r="G15" s="70">
        <v>0</v>
      </c>
      <c r="H15" s="144">
        <v>0.69</v>
      </c>
      <c r="I15" s="145">
        <v>0.15</v>
      </c>
      <c r="J15" s="146">
        <v>0</v>
      </c>
    </row>
    <row r="16" spans="1:10" s="48" customFormat="1" ht="57" x14ac:dyDescent="0.2">
      <c r="A16" s="15">
        <v>26</v>
      </c>
      <c r="B16" s="16">
        <v>154983</v>
      </c>
      <c r="C16" s="131" t="s">
        <v>104</v>
      </c>
      <c r="D16" s="252" t="s">
        <v>200</v>
      </c>
      <c r="E16" s="137">
        <v>26700</v>
      </c>
      <c r="F16" s="46">
        <v>1244702</v>
      </c>
      <c r="G16" s="70">
        <v>1244701.01</v>
      </c>
      <c r="H16" s="144">
        <v>0.01</v>
      </c>
      <c r="I16" s="145">
        <v>0.28999999999999998</v>
      </c>
      <c r="J16" s="146">
        <v>0.26</v>
      </c>
    </row>
    <row r="17" spans="1:10" s="48" customFormat="1" ht="57" x14ac:dyDescent="0.2">
      <c r="A17" s="15">
        <v>29</v>
      </c>
      <c r="B17" s="16">
        <v>119457</v>
      </c>
      <c r="C17" s="131" t="s">
        <v>105</v>
      </c>
      <c r="D17" s="252" t="s">
        <v>200</v>
      </c>
      <c r="E17" s="137">
        <v>0</v>
      </c>
      <c r="F17" s="46">
        <v>561456</v>
      </c>
      <c r="G17" s="70">
        <v>561455.67000000004</v>
      </c>
      <c r="H17" s="144">
        <v>3</v>
      </c>
      <c r="I17" s="145">
        <v>3</v>
      </c>
      <c r="J17" s="146">
        <v>3</v>
      </c>
    </row>
    <row r="18" spans="1:10" s="48" customFormat="1" ht="57" x14ac:dyDescent="0.2">
      <c r="A18" s="15">
        <v>40</v>
      </c>
      <c r="B18" s="16">
        <v>155004</v>
      </c>
      <c r="C18" s="131" t="s">
        <v>106</v>
      </c>
      <c r="D18" s="252" t="s">
        <v>199</v>
      </c>
      <c r="E18" s="137">
        <v>1540000</v>
      </c>
      <c r="F18" s="46">
        <v>2009311</v>
      </c>
      <c r="G18" s="70">
        <v>2009309.74</v>
      </c>
      <c r="H18" s="144">
        <v>2573</v>
      </c>
      <c r="I18" s="145">
        <v>2569.92</v>
      </c>
      <c r="J18" s="146">
        <v>0</v>
      </c>
    </row>
    <row r="19" spans="1:10" s="48" customFormat="1" ht="28.5" x14ac:dyDescent="0.2">
      <c r="A19" s="43">
        <v>47</v>
      </c>
      <c r="B19" s="42">
        <v>226898</v>
      </c>
      <c r="C19" s="132" t="s">
        <v>79</v>
      </c>
      <c r="D19" s="253" t="s">
        <v>202</v>
      </c>
      <c r="E19" s="137">
        <v>120000000</v>
      </c>
      <c r="F19" s="46">
        <v>244388273</v>
      </c>
      <c r="G19" s="70">
        <v>244299998.53999999</v>
      </c>
      <c r="H19" s="144">
        <v>165121</v>
      </c>
      <c r="I19" s="145">
        <v>283769.21999999997</v>
      </c>
      <c r="J19" s="146">
        <v>143371.99</v>
      </c>
    </row>
    <row r="20" spans="1:10" s="48" customFormat="1" ht="57" x14ac:dyDescent="0.2">
      <c r="A20" s="43">
        <v>48</v>
      </c>
      <c r="B20" s="42">
        <v>130814</v>
      </c>
      <c r="C20" s="133" t="s">
        <v>175</v>
      </c>
      <c r="D20" s="253" t="s">
        <v>200</v>
      </c>
      <c r="E20" s="137">
        <v>0</v>
      </c>
      <c r="F20" s="46">
        <v>12719980</v>
      </c>
      <c r="G20" s="70">
        <v>12719978.130000001</v>
      </c>
      <c r="H20" s="144">
        <v>3</v>
      </c>
      <c r="I20" s="145">
        <v>3</v>
      </c>
      <c r="J20" s="146">
        <v>0</v>
      </c>
    </row>
    <row r="21" spans="1:10" s="48" customFormat="1" ht="42.75" x14ac:dyDescent="0.2">
      <c r="A21" s="43">
        <v>49</v>
      </c>
      <c r="B21" s="42">
        <v>129342</v>
      </c>
      <c r="C21" s="132" t="s">
        <v>176</v>
      </c>
      <c r="D21" s="253" t="s">
        <v>202</v>
      </c>
      <c r="E21" s="137">
        <v>0</v>
      </c>
      <c r="F21" s="46">
        <v>1075500</v>
      </c>
      <c r="G21" s="70">
        <v>1075499.79</v>
      </c>
      <c r="H21" s="144">
        <v>4</v>
      </c>
      <c r="I21" s="145">
        <v>4</v>
      </c>
      <c r="J21" s="146">
        <v>0</v>
      </c>
    </row>
    <row r="22" spans="1:10" s="48" customFormat="1" ht="29.25" thickBot="1" x14ac:dyDescent="0.25">
      <c r="A22" s="55">
        <v>50</v>
      </c>
      <c r="B22" s="54">
        <v>98116</v>
      </c>
      <c r="C22" s="134" t="s">
        <v>177</v>
      </c>
      <c r="D22" s="254" t="s">
        <v>199</v>
      </c>
      <c r="E22" s="138">
        <v>0</v>
      </c>
      <c r="F22" s="47">
        <v>1000684</v>
      </c>
      <c r="G22" s="88">
        <v>1000682.99</v>
      </c>
      <c r="H22" s="147">
        <v>3</v>
      </c>
      <c r="I22" s="148">
        <v>3</v>
      </c>
      <c r="J22" s="149">
        <v>0</v>
      </c>
    </row>
    <row r="23" spans="1:10" s="48" customFormat="1" ht="15.75" thickBot="1" x14ac:dyDescent="0.3">
      <c r="A23" s="211" t="s">
        <v>107</v>
      </c>
      <c r="B23" s="212"/>
      <c r="C23" s="213"/>
      <c r="D23" s="255"/>
      <c r="E23" s="139">
        <f t="shared" ref="E23:J23" si="0">SUM(E6:E22)</f>
        <v>177754600</v>
      </c>
      <c r="F23" s="129">
        <f t="shared" si="0"/>
        <v>329936527</v>
      </c>
      <c r="G23" s="140">
        <f t="shared" si="0"/>
        <v>328634626.98000002</v>
      </c>
      <c r="H23" s="150">
        <f t="shared" si="0"/>
        <v>167728.74</v>
      </c>
      <c r="I23" s="150">
        <f t="shared" si="0"/>
        <v>286359.31999999995</v>
      </c>
      <c r="J23" s="150">
        <f t="shared" si="0"/>
        <v>143377.87</v>
      </c>
    </row>
    <row r="24" spans="1:10" x14ac:dyDescent="0.2">
      <c r="E24" s="44">
        <v>178313000</v>
      </c>
      <c r="F24" s="44">
        <v>329936527</v>
      </c>
      <c r="G24" s="44">
        <v>328634626.98000002</v>
      </c>
    </row>
    <row r="25" spans="1:10" x14ac:dyDescent="0.2">
      <c r="E25" s="44">
        <f>+E23-E24</f>
        <v>-558400</v>
      </c>
      <c r="F25" s="44">
        <f>+F23-F24</f>
        <v>0</v>
      </c>
      <c r="G25" s="44">
        <f>+G23-G24</f>
        <v>0</v>
      </c>
    </row>
  </sheetData>
  <mergeCells count="10">
    <mergeCell ref="H4:J4"/>
    <mergeCell ref="A23:C23"/>
    <mergeCell ref="E4:G4"/>
    <mergeCell ref="A1:C1"/>
    <mergeCell ref="A2:C2"/>
    <mergeCell ref="A3:C3"/>
    <mergeCell ref="A4:A5"/>
    <mergeCell ref="B4:B5"/>
    <mergeCell ref="C4:C5"/>
    <mergeCell ref="D4:D5"/>
  </mergeCells>
  <pageMargins left="0.98425196850393704" right="0.19685039370078741" top="0.74803149606299213" bottom="0.74803149606299213" header="0.31496062992125984" footer="0.31496062992125984"/>
  <pageSetup scale="19" fitToWidth="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1"/>
  <sheetViews>
    <sheetView view="pageBreakPreview" zoomScaleNormal="100" zoomScaleSheetLayoutView="100" workbookViewId="0">
      <pane ySplit="5" topLeftCell="A6" activePane="bottomLeft" state="frozen"/>
      <selection activeCell="F9" sqref="F9"/>
      <selection pane="bottomLeft" activeCell="C4" sqref="C4:C5"/>
    </sheetView>
  </sheetViews>
  <sheetFormatPr baseColWidth="10" defaultRowHeight="15" x14ac:dyDescent="0.25"/>
  <cols>
    <col min="1" max="1" width="4.42578125" bestFit="1" customWidth="1"/>
    <col min="2" max="2" width="9.140625" customWidth="1"/>
    <col min="3" max="4" width="37.140625" customWidth="1"/>
    <col min="5" max="5" width="20.85546875" customWidth="1"/>
    <col min="6" max="6" width="17.42578125" bestFit="1" customWidth="1"/>
    <col min="7" max="7" width="21.42578125" customWidth="1"/>
    <col min="8" max="8" width="18" customWidth="1"/>
    <col min="9" max="9" width="15.5703125" customWidth="1"/>
    <col min="10" max="10" width="14.7109375" bestFit="1" customWidth="1"/>
  </cols>
  <sheetData>
    <row r="1" spans="1:10" s="21" customFormat="1" ht="15" customHeight="1" x14ac:dyDescent="0.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21" customFormat="1" ht="15" customHeight="1" x14ac:dyDescent="0.2">
      <c r="A2" s="230" t="s">
        <v>108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s="21" customFormat="1" ht="15.75" customHeight="1" thickBot="1" x14ac:dyDescent="0.25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0" s="21" customFormat="1" ht="21.75" customHeight="1" x14ac:dyDescent="0.2">
      <c r="A4" s="223" t="s">
        <v>3</v>
      </c>
      <c r="B4" s="225" t="s">
        <v>4</v>
      </c>
      <c r="C4" s="227" t="s">
        <v>5</v>
      </c>
      <c r="D4" s="256" t="s">
        <v>198</v>
      </c>
      <c r="E4" s="195" t="s">
        <v>123</v>
      </c>
      <c r="F4" s="196"/>
      <c r="G4" s="229"/>
      <c r="H4" s="209" t="s">
        <v>197</v>
      </c>
      <c r="I4" s="193"/>
      <c r="J4" s="210"/>
    </row>
    <row r="5" spans="1:10" s="21" customFormat="1" ht="36" customHeight="1" thickBot="1" x14ac:dyDescent="0.25">
      <c r="A5" s="224"/>
      <c r="B5" s="226"/>
      <c r="C5" s="228"/>
      <c r="D5" s="257"/>
      <c r="E5" s="153" t="s">
        <v>122</v>
      </c>
      <c r="F5" s="154" t="s">
        <v>121</v>
      </c>
      <c r="G5" s="166" t="s">
        <v>170</v>
      </c>
      <c r="H5" s="155" t="s">
        <v>122</v>
      </c>
      <c r="I5" s="156" t="s">
        <v>121</v>
      </c>
      <c r="J5" s="157" t="s">
        <v>170</v>
      </c>
    </row>
    <row r="6" spans="1:10" s="22" customFormat="1" ht="37.5" customHeight="1" x14ac:dyDescent="0.2">
      <c r="A6" s="33">
        <v>1</v>
      </c>
      <c r="B6" s="34">
        <v>130572</v>
      </c>
      <c r="C6" s="35" t="s">
        <v>109</v>
      </c>
      <c r="D6" s="35" t="s">
        <v>202</v>
      </c>
      <c r="E6" s="36">
        <v>2000000</v>
      </c>
      <c r="F6" s="36">
        <v>212354</v>
      </c>
      <c r="G6" s="167">
        <v>212352.93</v>
      </c>
      <c r="H6" s="169">
        <v>2350</v>
      </c>
      <c r="I6" s="161">
        <v>124.41</v>
      </c>
      <c r="J6" s="162">
        <v>124.42</v>
      </c>
    </row>
    <row r="7" spans="1:10" s="22" customFormat="1" ht="37.5" customHeight="1" x14ac:dyDescent="0.2">
      <c r="A7" s="17">
        <v>2</v>
      </c>
      <c r="B7" s="1">
        <v>148405</v>
      </c>
      <c r="C7" s="18" t="s">
        <v>110</v>
      </c>
      <c r="D7" s="18" t="s">
        <v>202</v>
      </c>
      <c r="E7" s="2">
        <v>2000000</v>
      </c>
      <c r="F7" s="2">
        <v>215653</v>
      </c>
      <c r="G7" s="112">
        <v>215652.37</v>
      </c>
      <c r="H7" s="170">
        <v>2350</v>
      </c>
      <c r="I7" s="152">
        <v>135.80000000000001</v>
      </c>
      <c r="J7" s="163">
        <v>135.81</v>
      </c>
    </row>
    <row r="8" spans="1:10" s="23" customFormat="1" ht="37.5" customHeight="1" thickBot="1" x14ac:dyDescent="0.25">
      <c r="A8" s="19">
        <v>4</v>
      </c>
      <c r="B8" s="32">
        <v>149702</v>
      </c>
      <c r="C8" s="20" t="s">
        <v>111</v>
      </c>
      <c r="D8" s="20" t="s">
        <v>202</v>
      </c>
      <c r="E8" s="31">
        <v>2000000</v>
      </c>
      <c r="F8" s="31">
        <v>386897</v>
      </c>
      <c r="G8" s="168">
        <v>386895.3</v>
      </c>
      <c r="H8" s="171">
        <v>2350</v>
      </c>
      <c r="I8" s="164">
        <v>239.01</v>
      </c>
      <c r="J8" s="165">
        <v>239.02</v>
      </c>
    </row>
    <row r="9" spans="1:10" s="24" customFormat="1" ht="15.75" thickBot="1" x14ac:dyDescent="0.3">
      <c r="A9" s="221" t="s">
        <v>107</v>
      </c>
      <c r="B9" s="222"/>
      <c r="C9" s="222"/>
      <c r="D9" s="158"/>
      <c r="E9" s="159">
        <f>+SUM(E6:E8)</f>
        <v>6000000</v>
      </c>
      <c r="F9" s="159">
        <f>+SUM(F6:F8)</f>
        <v>814904</v>
      </c>
      <c r="G9" s="159">
        <f>+SUM(G6:G8)</f>
        <v>814900.6</v>
      </c>
      <c r="H9" s="172">
        <f>+H6+H7+H8</f>
        <v>7050</v>
      </c>
      <c r="I9" s="160">
        <f>+I6+I7+I8</f>
        <v>499.22</v>
      </c>
      <c r="J9" s="173">
        <f>+J6+J7+J8</f>
        <v>499.25</v>
      </c>
    </row>
    <row r="10" spans="1:10" x14ac:dyDescent="0.25">
      <c r="F10" s="57">
        <v>814904</v>
      </c>
      <c r="G10">
        <v>814900.6</v>
      </c>
    </row>
    <row r="11" spans="1:10" x14ac:dyDescent="0.25">
      <c r="F11" s="57">
        <f>+F9-F10</f>
        <v>0</v>
      </c>
      <c r="G11" s="57">
        <f>+G9-G10</f>
        <v>0</v>
      </c>
    </row>
  </sheetData>
  <mergeCells count="10">
    <mergeCell ref="H4:J4"/>
    <mergeCell ref="A1:J1"/>
    <mergeCell ref="A2:J2"/>
    <mergeCell ref="A3:J3"/>
    <mergeCell ref="D4:D5"/>
    <mergeCell ref="A9:C9"/>
    <mergeCell ref="A4:A5"/>
    <mergeCell ref="B4:B5"/>
    <mergeCell ref="C4:C5"/>
    <mergeCell ref="E4:G4"/>
  </mergeCells>
  <pageMargins left="0.7" right="0.7" top="0.75" bottom="0.75" header="0.3" footer="0.3"/>
  <pageSetup scale="2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DGC</vt:lpstr>
      <vt:lpstr>UCEE</vt:lpstr>
      <vt:lpstr>FSS</vt:lpstr>
      <vt:lpstr>UDEVIPO</vt:lpstr>
      <vt:lpstr>DGC!Área_de_impresión</vt:lpstr>
      <vt:lpstr>FSS!Área_de_impresión</vt:lpstr>
      <vt:lpstr>UCEE!Área_de_impresión</vt:lpstr>
      <vt:lpstr>UDEVIPO!Área_de_impresión</vt:lpstr>
      <vt:lpstr>DGC!Títulos_a_imprimir</vt:lpstr>
      <vt:lpstr>FSS!Títulos_a_imprimir</vt:lpstr>
      <vt:lpstr>UCEE!Títulos_a_imprimir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2019-01-09T17:35:48Z</cp:lastPrinted>
  <dcterms:created xsi:type="dcterms:W3CDTF">2018-04-24T02:27:34Z</dcterms:created>
  <dcterms:modified xsi:type="dcterms:W3CDTF">2020-01-07T16:09:38Z</dcterms:modified>
</cp:coreProperties>
</file>