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192.168.1.247\compartida$\MEL\AÑO 2019\EVELIN\Seguimiento Producción 2019.UDAF\01.04.2019 (Marzo)\Seguimiento Físico y Financiero funcionamiento e inversión\"/>
    </mc:Choice>
  </mc:AlternateContent>
  <xr:revisionPtr revIDLastSave="0" documentId="13_ncr:1_{3F78B0D0-1F87-45E5-AC7B-05C99BCC2B0A}" xr6:coauthVersionLast="41" xr6:coauthVersionMax="41" xr10:uidLastSave="{00000000-0000-0000-0000-000000000000}"/>
  <bookViews>
    <workbookView xWindow="-120" yWindow="-120" windowWidth="20730" windowHeight="11160" activeTab="2" xr2:uid="{00000000-000D-0000-FFFF-FFFF00000000}"/>
  </bookViews>
  <sheets>
    <sheet name="DGC" sheetId="2" r:id="rId1"/>
    <sheet name="UCEE" sheetId="4" r:id="rId2"/>
    <sheet name="FSS" sheetId="5" r:id="rId3"/>
  </sheets>
  <definedNames>
    <definedName name="_xlnm._FilterDatabase" localSheetId="2" hidden="1">FSS!$A$1:$C$16</definedName>
    <definedName name="_xlnm.Print_Area" localSheetId="0">DGC!$A$1:$L$84</definedName>
    <definedName name="_xlnm.Print_Area" localSheetId="2">FSS!$A$1:$O$24</definedName>
    <definedName name="_xlnm.Print_Area" localSheetId="1">UCEE!$A$1:$L$13</definedName>
    <definedName name="DPSE_21" localSheetId="2">#REF!</definedName>
    <definedName name="DPSE_21" localSheetId="1">#REF!</definedName>
    <definedName name="DPSE_21">#REF!</definedName>
    <definedName name="DPSE25" localSheetId="2">#REF!</definedName>
    <definedName name="DPSE25" localSheetId="1">#REF!</definedName>
    <definedName name="DPSE25">#REF!</definedName>
    <definedName name="_xlnm.Print_Titles" localSheetId="0">DGC!$1:$6</definedName>
    <definedName name="_xlnm.Print_Titles" localSheetId="2">FSS!$4:$5</definedName>
    <definedName name="_xlnm.Print_Titles" localSheetId="1">UCEE!$1:$5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5" l="1"/>
  <c r="L21" i="5"/>
  <c r="L20" i="5"/>
  <c r="L19" i="5"/>
  <c r="J13" i="4"/>
  <c r="L9" i="4"/>
  <c r="L8" i="4"/>
  <c r="L7" i="4"/>
  <c r="D84" i="2" l="1"/>
  <c r="F75" i="2"/>
  <c r="E75" i="2"/>
  <c r="E84" i="2" l="1"/>
  <c r="K13" i="4"/>
  <c r="F24" i="5"/>
  <c r="D24" i="5"/>
  <c r="E24" i="5"/>
  <c r="K24" i="5" l="1"/>
  <c r="J24" i="5"/>
  <c r="I24" i="5"/>
  <c r="L12" i="4" l="1"/>
  <c r="L11" i="4"/>
  <c r="L10" i="4"/>
  <c r="L16" i="5"/>
  <c r="L15" i="5"/>
  <c r="L14" i="5"/>
  <c r="L13" i="5"/>
  <c r="L12" i="5"/>
  <c r="L11" i="5"/>
  <c r="L10" i="5"/>
  <c r="L9" i="5"/>
  <c r="L8" i="5"/>
  <c r="L7" i="5"/>
  <c r="L6" i="5"/>
  <c r="I13" i="4"/>
  <c r="H13" i="4"/>
  <c r="G13" i="4"/>
  <c r="F13" i="4"/>
  <c r="E13" i="4"/>
  <c r="D13" i="4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1" i="2"/>
  <c r="L60" i="2"/>
  <c r="L59" i="2"/>
  <c r="L58" i="2"/>
  <c r="L57" i="2"/>
  <c r="L56" i="2"/>
  <c r="L55" i="2"/>
  <c r="L54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13" i="4" l="1"/>
  <c r="A55" i="2"/>
  <c r="A58" i="2" s="1"/>
  <c r="A59" i="2" s="1"/>
  <c r="A60" i="2" s="1"/>
  <c r="A61" i="2" s="1"/>
  <c r="A36" i="2"/>
  <c r="A38" i="2" s="1"/>
  <c r="A42" i="2" s="1"/>
  <c r="A45" i="2" s="1"/>
  <c r="A51" i="2" s="1"/>
  <c r="A52" i="2" s="1"/>
  <c r="A9" i="2"/>
  <c r="A12" i="2" s="1"/>
  <c r="A15" i="2" l="1"/>
  <c r="A17" i="2" s="1"/>
  <c r="A19" i="2" s="1"/>
  <c r="A21" i="2" s="1"/>
  <c r="A23" i="2" s="1"/>
  <c r="A26" i="2" s="1"/>
  <c r="A28" i="2" s="1"/>
  <c r="A29" i="2" s="1"/>
  <c r="A30" i="2" s="1"/>
  <c r="A31" i="2" s="1"/>
  <c r="A64" i="2"/>
  <c r="A65" i="2" s="1"/>
  <c r="A67" i="2" s="1"/>
  <c r="A70" i="2" s="1"/>
  <c r="A72" i="2" s="1"/>
  <c r="A74" i="2" s="1"/>
  <c r="A75" i="2" s="1"/>
  <c r="A76" i="2" s="1"/>
  <c r="A77" i="2" s="1"/>
  <c r="A78" i="2" s="1"/>
  <c r="A79" i="2" s="1"/>
  <c r="A82" i="2" s="1"/>
  <c r="A83" i="2" s="1"/>
  <c r="L84" i="2"/>
  <c r="K84" i="2"/>
  <c r="J84" i="2"/>
  <c r="I84" i="2"/>
  <c r="H84" i="2"/>
  <c r="G84" i="2"/>
  <c r="H24" i="5"/>
  <c r="G24" i="5"/>
  <c r="F84" i="2" l="1"/>
</calcChain>
</file>

<file path=xl/sharedStrings.xml><?xml version="1.0" encoding="utf-8"?>
<sst xmlns="http://schemas.openxmlformats.org/spreadsheetml/2006/main" count="202" uniqueCount="126">
  <si>
    <t>MINISTERIO DE COMUNICACIONES , INFRAESTRUCTURA Y VIVIENDA</t>
  </si>
  <si>
    <t>UNIDAD EJECUTORA: DIRECCIÓN GENERAL DE CAMINOS</t>
  </si>
  <si>
    <t>PROGRAMACIÓN DE PROYECTOS DE INVERSIÓN 2019</t>
  </si>
  <si>
    <t>No.</t>
  </si>
  <si>
    <t>SNIP</t>
  </si>
  <si>
    <t>NOMBRE DEL PROYECTO</t>
  </si>
  <si>
    <t>ENERO</t>
  </si>
  <si>
    <t>FEBRERO</t>
  </si>
  <si>
    <t>MARZO</t>
  </si>
  <si>
    <t>PROYECTOS DE ARRASTRE</t>
  </si>
  <si>
    <t>MEJORAMIENTO CARRETERA DE LA RD SCH-7, TRAMO: CA-02 OCC. (CUYOTENANGO) - LA MÁQUINA.</t>
  </si>
  <si>
    <t>MEJORAMIENTO CARRETERA RN7E TRAMO I: SAN JULIÁN -PUENTE CHASCO  (PAVIMENTACIÓN) (JICA-GTP5)</t>
  </si>
  <si>
    <t>REPOSICIÓN CARRETERA CA-12, TRAMO: KM 212+200 - FRONTERA LA ERMITA (KM 227+404), CHIQUIMULA</t>
  </si>
  <si>
    <t>PROYECTOS NUEVOS</t>
  </si>
  <si>
    <t>MEJORAMIENTO TRAMO: KM 171 CA-1 OCCIDENTE - ALDEA XEJUYUB, SANTA CATARINA IXTAHUACÁN, SOLOLÁ.</t>
  </si>
  <si>
    <t>REPOSICIÓN CA-09 SUR, TRAMO: PALÍN - ESCUINTLA, ESCUINTLA</t>
  </si>
  <si>
    <t xml:space="preserve">CONSTRUCCION CAMINO RURAL TRAMO: LOS PAJALES - CHIBAQUITO - CHITOMAX, LONGITUD APROXIMADA DE 17.5 KILÓMETROS, MUNICIPIO DE CUBULCO, DEPARTAMENTO DE BAJA VERAPAZ. </t>
  </si>
  <si>
    <t xml:space="preserve">CONSTRUCCION CARRETERA LIBRAMIENTO CABECERA DEPARTAMENTAL DE CHIMALTENANGO, RUTA CA-1 OCCIDENTE, TRAMO: KM 48 CA-01 OCC. (SAN MIGUEL MORAZAN) - KM 62 CA-01 OCC. </t>
  </si>
  <si>
    <t>MEJORAMIENTO CARRETERA RDAV 06, TRAMO: LANQUIN - CAHABON (PAVIMENTACION)</t>
  </si>
  <si>
    <t>MEJORAMIENTO CARRETERA RD QUI-21 TRAMO I: CHICAMAN - EL SOCH - SECA, LONGITUD 33.66 KM.</t>
  </si>
  <si>
    <t>REPOSICION CARRETERA RN - 16, TRAMO: CA-1 OR. (KM 70) EL BOQUERON - CHIQUIMULILLA, SANTA ROSA</t>
  </si>
  <si>
    <t>MEJORAMIENTO CARRETERA TRAMO: BARBERENA - EL MOLINO - SAN CRISTOBAL FRONTERA Y ACCESO EL MOLINO - VALLE NUEVO (REHABILITACION)</t>
  </si>
  <si>
    <t>MEJORAMIENTO PUENTE VEHICULAR BELICE</t>
  </si>
  <si>
    <t>REPOSICION CARRETERA CA-01 OCC. TRAMO: CHIQUIBAL (KM 232+000), QUETZALTENANGO - BIFURCACION RN-09N HUEHUETENANGO</t>
  </si>
  <si>
    <t>REPOSICION CARRETERA CA-01 OCC. TRAMO: POLOGUA (KM 205+000), TOTONICAPAN - CHIQUIBAL (KM 232+000), QUETZALTENANGO</t>
  </si>
  <si>
    <t>REPOSICION CARRETERA CITO-180, TRAMO: CA-2 OCC. (KM 178+000), RETALHULEU - CRUCE A ZUNIL (KM 213+000), QUETZALTENANGO</t>
  </si>
  <si>
    <t>REPOSICION CARRETERA RD GUA-10 TRAMO: CA-1 OR. (KM 25+610) - SANTA ELENA BARILLAS, GUATEMALA</t>
  </si>
  <si>
    <t>REPOSICION CARRETERA RD HUE 12, TRAMO: BIF CA-1 OCC - CAMOJA - DESVIO A SANTA ANA HUISTA, HUEHUETENANGO</t>
  </si>
  <si>
    <t>REPOSICION CARRETERA RD-AV-9, TRAMO: COBAN - FINCA CHITOC, ALTA VERAPAZ</t>
  </si>
  <si>
    <t>REPOSICION CARRETERA RD-IZB-4, TRAMO: CA-9 N (KM 220), TRINCHERAS - MARISCOS - PLAYA DORADA, IZABAL</t>
  </si>
  <si>
    <t>REPOSICION CARRETERA RD-JUT-2, TRAMO: CA-1 OR (KM 124) - LAS ANONAS, JUTIAPA</t>
  </si>
  <si>
    <t>REPOSICION CARRETERA RN-1, TRAMO: GODINEZ - SAN ANDRES SEMETABAJ - PANAJACHEL, SOLOLA</t>
  </si>
  <si>
    <t>REPOSICION CARRETERA RN-11 TRAMO: BIFURCACIÓN CA-02 OCCIDENTE (COCALES), SUCHITEPEQUEZ - SAN LUCAS TOLIMAN, SOLOLA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</si>
  <si>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</si>
  <si>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</si>
  <si>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</si>
  <si>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REPOSICION CARRETERA RN-9N, TRAMO: PIEDRAS DE CAPTSIN - SAN JUAN IXCOY - SOLOMA, HUEHUETENANGO</t>
  </si>
  <si>
    <t>REPOSICION CARRETERA RUTA CA-10 TRAMO: QUEZALTEPEQUE - FRONTERA AGUA CALIENTE, CHIQUIMULA</t>
  </si>
  <si>
    <t>CONSTRUCCION PASO A DESNIVEL DE LA RUTA CA-01 OCCIDENTE EST. 27+500 RETORNO A SAN LUCAS SACATEPEQUEZ, SACATEPEQUEZ</t>
  </si>
  <si>
    <t>CONSTRUCCION PASO A DESNIVEL DE LA RUTA CA-01 OCCIDENTE EST. 33+500 RETORNO A SAN BARTOLOME MILPAS ALTAS, SACATEPEQUEZ</t>
  </si>
  <si>
    <t xml:space="preserve"> CONSTRUCCION CARRETERA RD QUI-21 TRAMO II: SECA - LANCETILLO - SAQUIXPEC - EL PARAISO, LONGITUD 36.54 KM.</t>
  </si>
  <si>
    <t>CONSTRUCCION CARRETERA RD QUI-21 TRAMO IV: SAN JUAN CHACTELA - IXCAN, LONGITUD 45.6 KM.</t>
  </si>
  <si>
    <t>CONSTRUCCION PASO A DESNIVEL CA-09 NORTE KM 18+000 ACCESO A PALENCIA, GUATEMALA.</t>
  </si>
  <si>
    <t>CONSTRUCCION PUENTE VEHICULAR EL ARENAL, MOYUTA, JUTIAPA</t>
  </si>
  <si>
    <t>MEJORAMIENTO CARRETERA RD-SOL-02 TRAMO: BIFURCACION CA-01 OCC. (KM 162+900) - SANTA CATARINA IXTAHUACAN, SOLOLA</t>
  </si>
  <si>
    <t>MEJORAMIENTO CARRETERA RD-SOL-04 TRAMO: SANTIAGO ATITLAN (KM 171+000) - SAN PEDRO LA LAGUNA (KM 174+220), SOLOLA</t>
  </si>
  <si>
    <t xml:space="preserve"> MEJORAMIENTO CARRETERA RN 12 SUR, TRAMO: SAN MARCOS - GUATIVIL - EL QUETZAL - SINTANÁ</t>
  </si>
  <si>
    <t xml:space="preserve"> MEJORAMIENTO CARRETERA TRAMO: ALDEA CHINCHILA - SAN LUIS, PETEN</t>
  </si>
  <si>
    <t>MEJORAMIENTO CARRETERA BIFURCACION RD-TOT-07, LA UNIVERSAL - ALDEA SANTA ANA, MOMOSTENANGO, TOTONICAPAN</t>
  </si>
  <si>
    <t xml:space="preserve"> MEJORAMIENTO CARRETERA TRAMO: RD-ESC-01 PALIN, ESCUINTLA - SANTA MARIA DE JESUS, SACATEPEQUEZ</t>
  </si>
  <si>
    <t>MEJORAMIENTO CARRETERA RUTA RD QUE-01 TRAMO: BIFURCACIÓN RN-01 - ALDEA LA VICTORIA, SAN JUAN OSTUNCALCO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</si>
  <si>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</si>
  <si>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</si>
  <si>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 xml:space="preserve"> REPOSICION CARRETERA CA-02 OCC. TRAMO: KM 211+500, QUETZALTENANGO - KM 250+500, TECUN UMAN, SAN MARCOS</t>
  </si>
  <si>
    <t xml:space="preserve">CONSTRUCCION CARRETERA CA-9 NORTE, TRAMO: SANARATE - EL RANCHO </t>
  </si>
  <si>
    <t>MEJORAMIENTO CARRETERA RD-QUI 21 TRAMO III: LA LIBERTAD - RIO COPON - ASENCION COPON - SAN JUAN CHACTELA.</t>
  </si>
  <si>
    <t>CONSTRUCCION PUENTE VEHICULAR CHITOMAX, CASERÍO CHITOMAX, MUNICIPIO DE CUBULCO, DEPARTAMENTO DE BAJA VERAPAZ</t>
  </si>
  <si>
    <t>REPOSICION CARRETERA RN-14, TRAMO: EST 92+100 A 96+000, ALOTENANGO, SACATEPEQUEZ Y
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</si>
  <si>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</si>
  <si>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</si>
  <si>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</si>
  <si>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</si>
  <si>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</si>
  <si>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SI</t>
  </si>
  <si>
    <t>Si</t>
  </si>
  <si>
    <t>CONSTRUCCION URBANIZACION Y VIVIENDA LA DIGNIDAD, ESCUINTLA, ESCUINTLA</t>
  </si>
  <si>
    <t>UNIDAD EJECUTORA: UNIDAD DE CONSTRUCCIÓN DE EDIFICIOS DEL ESTADO -UCEE-</t>
  </si>
  <si>
    <t>CENTROS DE ATENCIÓN PERMANENTE</t>
  </si>
  <si>
    <t>MEJORAMIENTO CENTRO DE ATENCION PERMANENTE (CAP) SAN JUAN COTZAL, QUICHE</t>
  </si>
  <si>
    <t>MEJORAMIENTO CENTRO DE ATENCION PERMANENTE (CAP) TACANA, SAN MARCOS.</t>
  </si>
  <si>
    <t>MEJORAMIENTO CENTRO DE SALUD SOLOLÁ, SOLOLÁ</t>
  </si>
  <si>
    <t>AMPLIACION ESCUELA PRIMARIA OFICIAL RURAL MIXTA CASERIO CHUVILLIL, SACAPULAS, QUICHE</t>
  </si>
  <si>
    <t>UNIDAD EJECUTORA: FONDO SOCIAL DE SOLIDARIDAD</t>
  </si>
  <si>
    <t>MEJORAMIENTO CARRETERA TRAMO CA-10 BIFURCACION CA-9, RIO HONDO Y ESTANZUELA ZACAPA (PAVIMENTACION)</t>
  </si>
  <si>
    <t>MEJORAMIENTO CARRETERA PUENTE EL MOTAGUA - ALDEA LLANO GRANDE, SALAMA, BAJA VERAPAZ</t>
  </si>
  <si>
    <t xml:space="preserve">MEJORAMIENTO CARRETERA BIF SANTA CRUZ DEL QUICHE-SAN ANTONIO ILOTENANGO Y RD TOTO 01 </t>
  </si>
  <si>
    <t xml:space="preserve">MEJORAMIENTO CARRETERA BIF SANTA CRUZ DEL QUICHE-SAN PEDRO JOCOPILAS, ALDEA SAN PABLO, QUICHE 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</si>
  <si>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</si>
  <si>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</si>
  <si>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</si>
  <si>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</si>
  <si>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 xml:space="preserve"> MEJORAMIENTO CARRETERA RN-01 ROTONDA LA LICORERA ESTACION 204+300 ENTRADA SAN JUAN OSTUNCALCO ESTACION 214+300 QUETZALTENANGO</t>
  </si>
  <si>
    <t xml:space="preserve"> MEJORAMIENTO CARRETERA BIF CA-01 OCCIDENTE KILOMETRO 149+500 RD-04 SANTA LUCIA UTATLAN-SAN PEDRO LA LAGUNA, SOLOLA (PAVIMENTACION)</t>
  </si>
  <si>
    <t>MEJORAMIENTO CAMINO RURAL ALDEA XAXMOXAN-ALDEA XECOL AMAJCHEL Y AMAJCHEL CENTRO-SANTA CLARA, CHAJUL, QUICHE</t>
  </si>
  <si>
    <t>TOTALES</t>
  </si>
  <si>
    <t>ESTATUS SNIP 2019</t>
  </si>
  <si>
    <t>PENDIENTE</t>
  </si>
  <si>
    <t>INGRESO A USEPLAN</t>
  </si>
  <si>
    <t>LOS SNIP 210430 - 142767: Se enviaron a evaluación a SEGEPLAN a solicitud del Lic. Gómez, para que fueran evaluados para 2019</t>
  </si>
  <si>
    <t>PRESUPUESTO APROBADO</t>
  </si>
  <si>
    <t>APROBADO</t>
  </si>
  <si>
    <t>ESTATUS SNIP 2018</t>
  </si>
  <si>
    <t>VIGENTE</t>
  </si>
  <si>
    <t>ASIGNADO</t>
  </si>
  <si>
    <t>EJECUTAO</t>
  </si>
  <si>
    <t>PRESUPUESTO Q.</t>
  </si>
  <si>
    <t>TOTAL</t>
  </si>
  <si>
    <t>EJECUCIÓN META FÍSICA 2019</t>
  </si>
  <si>
    <t>REPOSICION CARRETERA RN 1 TRAMO CA 1 OCC KM 185 CUATRO CAMINOS TOTONICAPAN TOTONICAPAN</t>
  </si>
  <si>
    <t>REPOSICION CARRETERA RN 1 TRAMO CA 1 OCC KM 68 5 PATZICIA PATZUN CHIMALTENANGO</t>
  </si>
  <si>
    <t>REPOSICION CARRETERA RN 9S TRAMO QUETZALTENANGO ZUNIL CRUCE CITO 180 KM 213 000 QUETZALTENANGO</t>
  </si>
  <si>
    <t>REPOSICION CARRETERA CA 9N TRAMO KM 292 000 22 CALLE PUERTO BARRIOS Y CA 9N A TRAMO KM 292 000 PUERTO SANTO TOMAS DE CASTILLA IZABAL</t>
  </si>
  <si>
    <t>REPOSICION CARRETERA CA 11 TRAMO JOCOTAN KM 203 100 EL FLORIDO FRONTERA CON HONDURAS CHIQUIMULA</t>
  </si>
  <si>
    <t>REPOSICION CARRETERA RN 19 TRAMO JALAPA MONJAS JALAPA</t>
  </si>
  <si>
    <t>REPOSICION CARRETERA RN 1 TRAMO PATZUN
CHIMALTENANGO GODINEZ SOLOLA</t>
  </si>
  <si>
    <t>MEJORAMIENTO CARRETERA RUTA NACIONAL 13 TRAMO ALDEA BILOMA ALDEA CABALLO BLANCO</t>
  </si>
  <si>
    <t>REPOSICION CARRETERA TRAMO ALDEA CHIQUIRINES ALDEA LA BLANCA SAN MARCOS</t>
  </si>
  <si>
    <t>REPOSICION CARRETERA RD CHM 5 TRAMO PATZICIA KM 65 200 ACATENANGO KM 82 773 CHIMALTENANGO</t>
  </si>
  <si>
    <t>REPOSICION CARRETERA RD QUE 4 TRAMO CA 2 OCC 206 200 ALDEA SAN MIGUELITO GENOVA QUETZALTENANGO</t>
  </si>
  <si>
    <t>REPOSICION CARRETERA RD SCH 14 TRAMO CA 2 OCC KM 136 CHICACAO SUCHITEPEQUEZ</t>
  </si>
  <si>
    <t>CONSTRUCCION CARRETERA SRO 15 TRAMO ALDEA ESPITIA REAL ALDEA ESTANZUELA NUEVA SANTA ROSA SANTA ROSA</t>
  </si>
  <si>
    <t>REPOSICION CARRETERA RD CHM 3 TRAMO SANTA APOLONIA SAN JOSE POAQUIL CHIMALTENANGO</t>
  </si>
  <si>
    <t>REPOSICION CARRETERA RD GUA 12 TRAMO ALDEA CARRIZAL SAN RAYMUNDO ALDEA VUELTA GRANDE CHUARRANCHO GUATEMALA</t>
  </si>
  <si>
    <t>REPOSICION CARRETERA RD ESC 2 TRAMO BIFURCACION LIBRAMIENTO SIQUINALA LA GOMERA ESCUINTLA</t>
  </si>
  <si>
    <t>REPOSICION CARRETERA RD GUA 01 TRAMO 11 CALLE AV HINCAPIE INTERSECCION 1A CALLE BOCA DEL MONTE GUATEMALA</t>
  </si>
  <si>
    <t>MEJORAMIENTO CARRETERA RD-QUI 5, TRAMO: ALDEA SANTA ROSA CHUJUYUB - SAN ANDRES SAJCABAJA</t>
  </si>
  <si>
    <t>MEJORAMIENTO CAMINO RURAL CR-TOT 44 TRAMO: CHAQUIRAL - XESACMALJA, LONGITUD APROXIMADA 1.7 KM</t>
  </si>
  <si>
    <t>MEJORAMIENTO CAMINO RURAL CR-TOT-46 TRAMO: CA-01 OCCIDENTE, ESTACION 185+300 - PAXTOCA,
LONGITUD APROXIMADA 1.2 KM</t>
  </si>
  <si>
    <t>MEJORAMIENTO CAMINO RURAL CR-TOT-45 TRAMO: LIMITE XEXACMALJA - CHUANOJ - CHUANOJ, LONGITUD APROXIMADA 1.7 KM</t>
  </si>
  <si>
    <t>AMPLIACION ESCUELA PRIMARIA OFICIAL RURAL MIXTA, ALDEA LA UNIÓN, MALACATÁN, SAN MARCOS.</t>
  </si>
  <si>
    <t>AMPLIACION INSTITUTO DIVERSIFICADO NACIONAL, ALDEA LAS BRISAS PETACALAPA, MALACATÁN, SAN MARCOS.</t>
  </si>
  <si>
    <t>EJECUTADO</t>
  </si>
  <si>
    <t>MEJORAMIENTO CARRETERA TRAMO RUTA RN-09-SUR BIFURCACION DESVIO A CABALLO BLANCO KM. 207 A KM 226, PUERTO DE CHAMPERICO, RETALHULEU (PAVIMENTACION)</t>
  </si>
  <si>
    <t>MEJORAMIENTO CAMINO RURAL CASERIO CAFETALES HACIA CRUZ-CHE 1, SANTA CRUZ DEL QUICHE, QUICHE</t>
  </si>
  <si>
    <t>CONSTRUCCION PUENTE VEHICULAR DON MELCHOR, ORATORIO, SANTA ROSA</t>
  </si>
  <si>
    <t>AGREGADOS EN EL AÑO EJECUTABLE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</si>
</sst>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&quot;Q&quot;* #,##0.00_);_(&quot;Q&quot;* \(#,##0.00\);_(&quot;Q&quot;* &quot;-&quot;??_);_(@_)"/>
    <numFmt numFmtId="167" formatCode="0\ %"/>
    <numFmt numFmtId="168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20" applyProtection="0"/>
    <xf numFmtId="167" fontId="10" fillId="0" borderId="0" applyBorder="0" applyProtection="0"/>
    <xf numFmtId="168" fontId="1" fillId="0" borderId="0" applyFont="0" applyFill="0" applyBorder="0" applyAlignment="0" applyProtection="0"/>
  </cellStyleXfs>
  <cellXfs count="197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 applyFill="1" applyAlignment="1">
      <alignment vertical="center"/>
    </xf>
    <xf numFmtId="0" fontId="7" fillId="0" borderId="0" xfId="4" applyFont="1" applyFill="1"/>
    <xf numFmtId="0" fontId="7" fillId="0" borderId="9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44" fontId="7" fillId="0" borderId="0" xfId="4" applyNumberFormat="1" applyFont="1" applyFill="1" applyAlignment="1">
      <alignment horizontal="right" vertical="center"/>
    </xf>
    <xf numFmtId="44" fontId="7" fillId="0" borderId="7" xfId="4" applyNumberFormat="1" applyFont="1" applyFill="1" applyBorder="1" applyAlignment="1">
      <alignment horizontal="right" vertical="center"/>
    </xf>
    <xf numFmtId="44" fontId="7" fillId="0" borderId="11" xfId="4" applyNumberFormat="1" applyFont="1" applyFill="1" applyBorder="1" applyAlignment="1">
      <alignment horizontal="right" vertical="center"/>
    </xf>
    <xf numFmtId="0" fontId="7" fillId="0" borderId="0" xfId="4" applyFont="1" applyFill="1" applyBorder="1"/>
    <xf numFmtId="0" fontId="7" fillId="0" borderId="0" xfId="4" applyFont="1" applyFill="1" applyBorder="1" applyAlignment="1">
      <alignment wrapText="1"/>
    </xf>
    <xf numFmtId="0" fontId="5" fillId="0" borderId="11" xfId="4" applyFont="1" applyFill="1" applyBorder="1" applyAlignment="1">
      <alignment vertical="center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7" fillId="0" borderId="18" xfId="4" applyFont="1" applyFill="1" applyBorder="1" applyAlignment="1">
      <alignment horizontal="center" vertical="center" wrapText="1"/>
    </xf>
    <xf numFmtId="0" fontId="7" fillId="0" borderId="25" xfId="4" applyFont="1" applyFill="1" applyBorder="1"/>
    <xf numFmtId="44" fontId="7" fillId="0" borderId="7" xfId="0" applyNumberFormat="1" applyFont="1" applyFill="1" applyBorder="1" applyAlignment="1">
      <alignment horizontal="right" vertical="center"/>
    </xf>
    <xf numFmtId="2" fontId="7" fillId="0" borderId="7" xfId="4" applyNumberFormat="1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 wrapText="1"/>
    </xf>
    <xf numFmtId="0" fontId="7" fillId="0" borderId="12" xfId="4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44" fontId="5" fillId="2" borderId="3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4" fontId="5" fillId="2" borderId="6" xfId="4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center" vertical="center"/>
    </xf>
    <xf numFmtId="2" fontId="7" fillId="0" borderId="8" xfId="4" applyNumberFormat="1" applyFont="1" applyFill="1" applyBorder="1" applyAlignment="1">
      <alignment horizontal="right" vertical="center"/>
    </xf>
    <xf numFmtId="0" fontId="7" fillId="0" borderId="9" xfId="4" applyFont="1" applyBorder="1" applyAlignment="1">
      <alignment horizontal="center" vertical="center" wrapText="1"/>
    </xf>
    <xf numFmtId="1" fontId="7" fillId="0" borderId="7" xfId="5" quotePrefix="1" applyNumberFormat="1" applyFont="1" applyBorder="1" applyAlignment="1">
      <alignment horizontal="center" vertical="center" wrapText="1"/>
    </xf>
    <xf numFmtId="44" fontId="7" fillId="0" borderId="7" xfId="7" applyFont="1" applyBorder="1" applyAlignment="1">
      <alignment horizontal="right" vertical="center"/>
    </xf>
    <xf numFmtId="2" fontId="7" fillId="0" borderId="7" xfId="4" applyNumberFormat="1" applyFont="1" applyBorder="1" applyAlignment="1">
      <alignment horizontal="right" vertical="center"/>
    </xf>
    <xf numFmtId="2" fontId="7" fillId="0" borderId="8" xfId="4" applyNumberFormat="1" applyFont="1" applyBorder="1" applyAlignment="1">
      <alignment horizontal="right" vertical="center"/>
    </xf>
    <xf numFmtId="0" fontId="7" fillId="0" borderId="7" xfId="4" applyFont="1" applyBorder="1" applyAlignment="1">
      <alignment horizontal="left" vertical="center" wrapText="1"/>
    </xf>
    <xf numFmtId="2" fontId="5" fillId="0" borderId="3" xfId="4" applyNumberFormat="1" applyFont="1" applyFill="1" applyBorder="1" applyAlignment="1">
      <alignment horizontal="right" vertical="center"/>
    </xf>
    <xf numFmtId="2" fontId="5" fillId="0" borderId="6" xfId="4" applyNumberFormat="1" applyFont="1" applyFill="1" applyBorder="1" applyAlignment="1">
      <alignment horizontal="right" vertical="center"/>
    </xf>
    <xf numFmtId="44" fontId="5" fillId="2" borderId="16" xfId="4" applyNumberFormat="1" applyFont="1" applyFill="1" applyBorder="1" applyAlignment="1">
      <alignment horizontal="center" vertical="center" wrapText="1"/>
    </xf>
    <xf numFmtId="44" fontId="5" fillId="2" borderId="28" xfId="4" applyNumberFormat="1" applyFont="1" applyFill="1" applyBorder="1" applyAlignment="1">
      <alignment horizontal="center" vertical="center" wrapText="1"/>
    </xf>
    <xf numFmtId="44" fontId="5" fillId="2" borderId="36" xfId="4" applyNumberFormat="1" applyFont="1" applyFill="1" applyBorder="1" applyAlignment="1">
      <alignment horizontal="center" vertical="center" wrapText="1"/>
    </xf>
    <xf numFmtId="44" fontId="5" fillId="2" borderId="22" xfId="4" applyNumberFormat="1" applyFont="1" applyFill="1" applyBorder="1" applyAlignment="1">
      <alignment horizontal="center" vertical="center" wrapText="1"/>
    </xf>
    <xf numFmtId="44" fontId="5" fillId="2" borderId="3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1" xfId="1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4" fontId="5" fillId="2" borderId="2" xfId="4" applyNumberFormat="1" applyFont="1" applyFill="1" applyBorder="1" applyAlignment="1">
      <alignment horizontal="center" vertical="center" wrapText="1"/>
    </xf>
    <xf numFmtId="44" fontId="5" fillId="2" borderId="4" xfId="4" applyNumberFormat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1" fontId="5" fillId="2" borderId="2" xfId="4" applyNumberFormat="1" applyFont="1" applyFill="1" applyBorder="1" applyAlignment="1">
      <alignment horizontal="center" vertical="center" wrapText="1"/>
    </xf>
    <xf numFmtId="1" fontId="5" fillId="2" borderId="3" xfId="4" applyNumberFormat="1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right"/>
    </xf>
    <xf numFmtId="0" fontId="5" fillId="0" borderId="18" xfId="4" applyFont="1" applyFill="1" applyBorder="1" applyAlignment="1">
      <alignment horizontal="right"/>
    </xf>
    <xf numFmtId="44" fontId="5" fillId="2" borderId="3" xfId="4" applyNumberFormat="1" applyFont="1" applyFill="1" applyBorder="1" applyAlignment="1">
      <alignment horizontal="center" vertical="center" wrapText="1"/>
    </xf>
    <xf numFmtId="44" fontId="5" fillId="2" borderId="30" xfId="4" applyNumberFormat="1" applyFont="1" applyFill="1" applyBorder="1" applyAlignment="1">
      <alignment horizontal="center" vertical="center" wrapText="1"/>
    </xf>
    <xf numFmtId="44" fontId="5" fillId="0" borderId="7" xfId="4" applyNumberFormat="1" applyFont="1" applyFill="1" applyBorder="1" applyAlignment="1">
      <alignment horizontal="center" vertical="center" wrapText="1"/>
    </xf>
    <xf numFmtId="2" fontId="5" fillId="0" borderId="7" xfId="4" applyNumberFormat="1" applyFont="1" applyFill="1" applyBorder="1" applyAlignment="1">
      <alignment horizontal="center" vertical="center" wrapText="1"/>
    </xf>
    <xf numFmtId="44" fontId="7" fillId="0" borderId="2" xfId="4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4" fontId="5" fillId="2" borderId="39" xfId="4" applyNumberFormat="1" applyFont="1" applyFill="1" applyBorder="1" applyAlignment="1">
      <alignment horizontal="center" vertical="center" wrapText="1"/>
    </xf>
    <xf numFmtId="44" fontId="5" fillId="2" borderId="18" xfId="4" applyNumberFormat="1" applyFont="1" applyFill="1" applyBorder="1" applyAlignment="1">
      <alignment horizontal="center" vertical="center" wrapText="1"/>
    </xf>
    <xf numFmtId="44" fontId="7" fillId="0" borderId="11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4" fillId="2" borderId="18" xfId="1" applyNumberFormat="1" applyFont="1" applyFill="1" applyBorder="1" applyAlignment="1">
      <alignment horizontal="right" vertical="center"/>
    </xf>
    <xf numFmtId="44" fontId="4" fillId="2" borderId="18" xfId="0" applyNumberFormat="1" applyFont="1" applyFill="1" applyBorder="1" applyAlignment="1">
      <alignment horizontal="right" vertical="center"/>
    </xf>
    <xf numFmtId="44" fontId="7" fillId="0" borderId="2" xfId="4" applyNumberFormat="1" applyFont="1" applyFill="1" applyBorder="1" applyAlignment="1">
      <alignment horizontal="center" vertical="center"/>
    </xf>
    <xf numFmtId="44" fontId="7" fillId="0" borderId="4" xfId="4" applyNumberFormat="1" applyFont="1" applyFill="1" applyBorder="1" applyAlignment="1">
      <alignment horizontal="center" vertical="center"/>
    </xf>
    <xf numFmtId="2" fontId="7" fillId="0" borderId="7" xfId="4" applyNumberFormat="1" applyFont="1" applyFill="1" applyBorder="1" applyAlignment="1">
      <alignment horizontal="center" vertical="center"/>
    </xf>
    <xf numFmtId="2" fontId="7" fillId="0" borderId="8" xfId="4" applyNumberFormat="1" applyFont="1" applyFill="1" applyBorder="1" applyAlignment="1">
      <alignment horizontal="center" vertical="center"/>
    </xf>
    <xf numFmtId="2" fontId="7" fillId="0" borderId="11" xfId="4" applyNumberFormat="1" applyFont="1" applyFill="1" applyBorder="1" applyAlignment="1">
      <alignment horizontal="center" vertical="center"/>
    </xf>
    <xf numFmtId="2" fontId="7" fillId="0" borderId="12" xfId="4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44" fontId="7" fillId="0" borderId="0" xfId="4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4" xfId="4" applyFont="1" applyBorder="1" applyAlignment="1">
      <alignment horizontal="left" vertical="center" wrapText="1"/>
    </xf>
    <xf numFmtId="0" fontId="5" fillId="0" borderId="15" xfId="4" applyFont="1" applyBorder="1" applyAlignment="1">
      <alignment horizontal="left" vertical="center" wrapText="1"/>
    </xf>
    <xf numFmtId="44" fontId="7" fillId="0" borderId="15" xfId="7" applyFont="1" applyBorder="1" applyAlignment="1">
      <alignment horizontal="right" vertical="center"/>
    </xf>
    <xf numFmtId="44" fontId="7" fillId="0" borderId="15" xfId="4" applyNumberFormat="1" applyFont="1" applyBorder="1" applyAlignment="1">
      <alignment horizontal="right" vertical="center"/>
    </xf>
    <xf numFmtId="2" fontId="7" fillId="0" borderId="15" xfId="4" applyNumberFormat="1" applyFont="1" applyBorder="1" applyAlignment="1">
      <alignment horizontal="right" vertical="center"/>
    </xf>
    <xf numFmtId="2" fontId="7" fillId="0" borderId="13" xfId="4" applyNumberFormat="1" applyFont="1" applyBorder="1" applyAlignment="1">
      <alignment horizontal="right" vertical="center"/>
    </xf>
    <xf numFmtId="44" fontId="5" fillId="2" borderId="40" xfId="4" applyNumberFormat="1" applyFont="1" applyFill="1" applyBorder="1" applyAlignment="1">
      <alignment horizontal="center" vertical="center" wrapText="1"/>
    </xf>
    <xf numFmtId="44" fontId="7" fillId="0" borderId="41" xfId="4" applyNumberFormat="1" applyFont="1" applyBorder="1" applyAlignment="1">
      <alignment horizontal="right" vertical="center"/>
    </xf>
    <xf numFmtId="44" fontId="7" fillId="0" borderId="42" xfId="4" applyNumberFormat="1" applyFont="1" applyBorder="1" applyAlignment="1">
      <alignment horizontal="right" vertical="center"/>
    </xf>
    <xf numFmtId="44" fontId="7" fillId="0" borderId="42" xfId="4" applyNumberFormat="1" applyFont="1" applyFill="1" applyBorder="1" applyAlignment="1">
      <alignment horizontal="right" vertical="center"/>
    </xf>
    <xf numFmtId="44" fontId="5" fillId="2" borderId="1" xfId="4" applyNumberFormat="1" applyFont="1" applyFill="1" applyBorder="1" applyAlignment="1">
      <alignment horizontal="center" vertical="center" wrapText="1"/>
    </xf>
    <xf numFmtId="44" fontId="5" fillId="2" borderId="5" xfId="4" applyNumberFormat="1" applyFont="1" applyFill="1" applyBorder="1" applyAlignment="1">
      <alignment horizontal="center" vertical="center" wrapText="1"/>
    </xf>
    <xf numFmtId="2" fontId="7" fillId="0" borderId="14" xfId="4" applyNumberFormat="1" applyFont="1" applyBorder="1" applyAlignment="1">
      <alignment horizontal="right" vertical="center"/>
    </xf>
    <xf numFmtId="2" fontId="7" fillId="0" borderId="9" xfId="4" applyNumberFormat="1" applyFont="1" applyBorder="1" applyAlignment="1">
      <alignment horizontal="right" vertical="center"/>
    </xf>
    <xf numFmtId="2" fontId="7" fillId="0" borderId="9" xfId="4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left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5" fillId="0" borderId="24" xfId="4" applyFont="1" applyFill="1" applyBorder="1" applyAlignment="1">
      <alignment horizontal="center" vertical="center" wrapText="1"/>
    </xf>
    <xf numFmtId="0" fontId="7" fillId="3" borderId="0" xfId="4" applyFont="1" applyFill="1"/>
    <xf numFmtId="0" fontId="7" fillId="0" borderId="7" xfId="4" applyFont="1" applyFill="1" applyBorder="1" applyAlignment="1">
      <alignment horizontal="left" vertical="center" wrapText="1"/>
    </xf>
    <xf numFmtId="44" fontId="7" fillId="0" borderId="7" xfId="7" applyFont="1" applyFill="1" applyBorder="1" applyAlignment="1">
      <alignment horizontal="right" vertical="center"/>
    </xf>
    <xf numFmtId="0" fontId="7" fillId="0" borderId="7" xfId="4" quotePrefix="1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right"/>
    </xf>
    <xf numFmtId="0" fontId="5" fillId="0" borderId="3" xfId="4" applyFont="1" applyFill="1" applyBorder="1" applyAlignment="1">
      <alignment horizontal="right"/>
    </xf>
    <xf numFmtId="44" fontId="5" fillId="0" borderId="3" xfId="7" applyFont="1" applyFill="1" applyBorder="1" applyAlignment="1">
      <alignment horizontal="right" vertical="center"/>
    </xf>
    <xf numFmtId="44" fontId="5" fillId="0" borderId="40" xfId="7" applyFont="1" applyFill="1" applyBorder="1" applyAlignment="1">
      <alignment horizontal="right" vertical="center"/>
    </xf>
    <xf numFmtId="44" fontId="5" fillId="0" borderId="5" xfId="7" applyFont="1" applyFill="1" applyBorder="1" applyAlignment="1">
      <alignment horizontal="right" vertical="center"/>
    </xf>
    <xf numFmtId="0" fontId="7" fillId="0" borderId="0" xfId="4" applyFont="1" applyFill="1" applyAlignment="1">
      <alignment horizontal="center" vertical="center"/>
    </xf>
    <xf numFmtId="44" fontId="7" fillId="0" borderId="0" xfId="7" applyFont="1" applyFill="1" applyAlignment="1">
      <alignment horizontal="right" vertical="center"/>
    </xf>
    <xf numFmtId="0" fontId="7" fillId="0" borderId="0" xfId="4" applyFont="1" applyFill="1" applyAlignment="1">
      <alignment horizontal="right" vertical="center"/>
    </xf>
    <xf numFmtId="44" fontId="3" fillId="2" borderId="29" xfId="4" applyNumberFormat="1" applyFont="1" applyFill="1" applyBorder="1" applyAlignment="1">
      <alignment horizontal="center" vertical="center" wrapText="1"/>
    </xf>
    <xf numFmtId="44" fontId="3" fillId="2" borderId="34" xfId="4" applyNumberFormat="1" applyFont="1" applyFill="1" applyBorder="1" applyAlignment="1">
      <alignment horizontal="center" vertical="center" wrapText="1"/>
    </xf>
    <xf numFmtId="164" fontId="7" fillId="0" borderId="33" xfId="4" applyNumberFormat="1" applyFont="1" applyFill="1" applyBorder="1" applyAlignment="1">
      <alignment horizontal="center" vertical="center"/>
    </xf>
    <xf numFmtId="0" fontId="7" fillId="0" borderId="33" xfId="4" applyFont="1" applyFill="1" applyBorder="1" applyAlignment="1">
      <alignment horizontal="center" vertical="center"/>
    </xf>
    <xf numFmtId="166" fontId="7" fillId="0" borderId="33" xfId="8" applyFont="1" applyFill="1" applyBorder="1" applyAlignment="1">
      <alignment horizontal="center" vertical="center"/>
    </xf>
    <xf numFmtId="44" fontId="5" fillId="2" borderId="32" xfId="4" applyNumberFormat="1" applyFont="1" applyFill="1" applyBorder="1" applyAlignment="1">
      <alignment horizontal="center" vertical="center" wrapText="1"/>
    </xf>
    <xf numFmtId="44" fontId="5" fillId="2" borderId="34" xfId="4" applyNumberFormat="1" applyFont="1" applyFill="1" applyBorder="1" applyAlignment="1">
      <alignment horizontal="center" vertical="center" wrapText="1"/>
    </xf>
    <xf numFmtId="0" fontId="7" fillId="0" borderId="35" xfId="4" applyFont="1" applyFill="1" applyBorder="1" applyAlignment="1">
      <alignment horizontal="center" vertical="center"/>
    </xf>
    <xf numFmtId="0" fontId="5" fillId="0" borderId="35" xfId="4" applyFont="1" applyFill="1" applyBorder="1" applyAlignment="1">
      <alignment vertical="center"/>
    </xf>
    <xf numFmtId="0" fontId="7" fillId="0" borderId="39" xfId="4" applyFont="1" applyFill="1" applyBorder="1"/>
    <xf numFmtId="44" fontId="5" fillId="2" borderId="45" xfId="4" applyNumberFormat="1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5" fillId="2" borderId="3" xfId="4" applyFont="1" applyFill="1" applyBorder="1" applyAlignment="1">
      <alignment horizontal="left" vertical="center" wrapText="1"/>
    </xf>
    <xf numFmtId="0" fontId="5" fillId="0" borderId="11" xfId="4" applyFont="1" applyFill="1" applyBorder="1" applyAlignment="1">
      <alignment horizontal="left" vertical="center"/>
    </xf>
    <xf numFmtId="0" fontId="7" fillId="0" borderId="0" xfId="4" applyFont="1" applyFill="1" applyAlignment="1">
      <alignment horizontal="left"/>
    </xf>
    <xf numFmtId="44" fontId="7" fillId="0" borderId="7" xfId="4" applyNumberFormat="1" applyFont="1" applyFill="1" applyBorder="1" applyAlignment="1">
      <alignment horizontal="center" vertical="center"/>
    </xf>
    <xf numFmtId="44" fontId="7" fillId="0" borderId="42" xfId="4" applyNumberFormat="1" applyFont="1" applyFill="1" applyBorder="1" applyAlignment="1">
      <alignment horizontal="center" vertical="center"/>
    </xf>
    <xf numFmtId="2" fontId="7" fillId="0" borderId="9" xfId="4" applyNumberFormat="1" applyFont="1" applyFill="1" applyBorder="1" applyAlignment="1">
      <alignment horizontal="center" vertical="center"/>
    </xf>
    <xf numFmtId="44" fontId="7" fillId="0" borderId="11" xfId="4" applyNumberFormat="1" applyFont="1" applyFill="1" applyBorder="1" applyAlignment="1">
      <alignment horizontal="center" vertical="center"/>
    </xf>
    <xf numFmtId="44" fontId="7" fillId="0" borderId="43" xfId="4" applyNumberFormat="1" applyFont="1" applyFill="1" applyBorder="1" applyAlignment="1">
      <alignment horizontal="center" vertical="center"/>
    </xf>
    <xf numFmtId="2" fontId="7" fillId="0" borderId="10" xfId="4" applyNumberFormat="1" applyFont="1" applyFill="1" applyBorder="1" applyAlignment="1">
      <alignment horizontal="center" vertical="center"/>
    </xf>
    <xf numFmtId="44" fontId="7" fillId="0" borderId="10" xfId="4" applyNumberFormat="1" applyFont="1" applyFill="1" applyBorder="1" applyAlignment="1">
      <alignment horizontal="center" vertical="center"/>
    </xf>
    <xf numFmtId="44" fontId="5" fillId="0" borderId="11" xfId="4" applyNumberFormat="1" applyFont="1" applyFill="1" applyBorder="1" applyAlignment="1">
      <alignment horizontal="center" vertical="center"/>
    </xf>
    <xf numFmtId="44" fontId="7" fillId="0" borderId="12" xfId="4" applyNumberFormat="1" applyFont="1" applyFill="1" applyBorder="1" applyAlignment="1">
      <alignment horizontal="center" vertical="center"/>
    </xf>
    <xf numFmtId="44" fontId="5" fillId="0" borderId="18" xfId="4" applyNumberFormat="1" applyFont="1" applyFill="1" applyBorder="1" applyAlignment="1">
      <alignment horizontal="center" vertical="center"/>
    </xf>
    <xf numFmtId="44" fontId="5" fillId="0" borderId="44" xfId="4" applyNumberFormat="1" applyFont="1" applyFill="1" applyBorder="1" applyAlignment="1">
      <alignment horizontal="center" vertical="center"/>
    </xf>
    <xf numFmtId="2" fontId="5" fillId="0" borderId="17" xfId="4" applyNumberFormat="1" applyFont="1" applyFill="1" applyBorder="1" applyAlignment="1">
      <alignment horizontal="center" vertical="center"/>
    </xf>
    <xf numFmtId="2" fontId="5" fillId="0" borderId="18" xfId="4" applyNumberFormat="1" applyFont="1" applyFill="1" applyBorder="1" applyAlignment="1">
      <alignment horizontal="center" vertical="center"/>
    </xf>
    <xf numFmtId="2" fontId="7" fillId="0" borderId="25" xfId="4" applyNumberFormat="1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left" vertical="center" wrapText="1"/>
    </xf>
    <xf numFmtId="44" fontId="7" fillId="0" borderId="15" xfId="4" applyNumberFormat="1" applyFont="1" applyFill="1" applyBorder="1" applyAlignment="1">
      <alignment horizontal="center" vertical="center"/>
    </xf>
    <xf numFmtId="44" fontId="7" fillId="0" borderId="41" xfId="4" applyNumberFormat="1" applyFont="1" applyFill="1" applyBorder="1" applyAlignment="1">
      <alignment horizontal="center" vertical="center"/>
    </xf>
    <xf numFmtId="2" fontId="7" fillId="0" borderId="14" xfId="4" applyNumberFormat="1" applyFont="1" applyFill="1" applyBorder="1" applyAlignment="1">
      <alignment horizontal="center" vertical="center"/>
    </xf>
    <xf numFmtId="2" fontId="7" fillId="0" borderId="15" xfId="4" applyNumberFormat="1" applyFont="1" applyFill="1" applyBorder="1" applyAlignment="1">
      <alignment horizontal="center" vertical="center"/>
    </xf>
    <xf numFmtId="2" fontId="7" fillId="0" borderId="13" xfId="4" applyNumberFormat="1" applyFont="1" applyFill="1" applyBorder="1" applyAlignment="1">
      <alignment horizontal="center" vertical="center"/>
    </xf>
    <xf numFmtId="0" fontId="5" fillId="2" borderId="46" xfId="4" applyFont="1" applyFill="1" applyBorder="1" applyAlignment="1">
      <alignment horizontal="center" vertical="center"/>
    </xf>
    <xf numFmtId="0" fontId="5" fillId="2" borderId="47" xfId="4" applyFont="1" applyFill="1" applyBorder="1" applyAlignment="1">
      <alignment horizontal="center" vertical="center"/>
    </xf>
    <xf numFmtId="1" fontId="5" fillId="2" borderId="48" xfId="4" applyNumberFormat="1" applyFont="1" applyFill="1" applyBorder="1" applyAlignment="1">
      <alignment horizontal="center" vertical="center" wrapText="1"/>
    </xf>
    <xf numFmtId="1" fontId="5" fillId="2" borderId="49" xfId="4" applyNumberFormat="1" applyFont="1" applyFill="1" applyBorder="1" applyAlignment="1">
      <alignment horizontal="center" vertical="center" wrapText="1"/>
    </xf>
    <xf numFmtId="0" fontId="5" fillId="2" borderId="48" xfId="4" applyFont="1" applyFill="1" applyBorder="1" applyAlignment="1">
      <alignment horizontal="center" vertical="center" wrapText="1"/>
    </xf>
    <xf numFmtId="0" fontId="5" fillId="2" borderId="49" xfId="4" applyFont="1" applyFill="1" applyBorder="1" applyAlignment="1">
      <alignment horizontal="center" vertical="center" wrapText="1"/>
    </xf>
    <xf numFmtId="44" fontId="5" fillId="2" borderId="19" xfId="4" applyNumberFormat="1" applyFont="1" applyFill="1" applyBorder="1" applyAlignment="1">
      <alignment horizontal="center" vertical="center" wrapText="1"/>
    </xf>
    <xf numFmtId="44" fontId="5" fillId="2" borderId="50" xfId="4" applyNumberFormat="1" applyFont="1" applyFill="1" applyBorder="1" applyAlignment="1">
      <alignment horizontal="center" vertical="center" wrapText="1"/>
    </xf>
    <xf numFmtId="44" fontId="5" fillId="2" borderId="21" xfId="4" applyNumberFormat="1" applyFont="1" applyFill="1" applyBorder="1" applyAlignment="1">
      <alignment horizontal="center" vertical="center" wrapText="1"/>
    </xf>
    <xf numFmtId="44" fontId="5" fillId="2" borderId="24" xfId="4" applyNumberFormat="1" applyFont="1" applyFill="1" applyBorder="1" applyAlignment="1">
      <alignment horizontal="center" vertical="center" wrapText="1"/>
    </xf>
    <xf numFmtId="44" fontId="5" fillId="2" borderId="38" xfId="4" applyNumberFormat="1" applyFont="1" applyFill="1" applyBorder="1" applyAlignment="1">
      <alignment horizontal="center" vertical="center" wrapText="1"/>
    </xf>
    <xf numFmtId="44" fontId="5" fillId="2" borderId="51" xfId="4" applyNumberFormat="1" applyFont="1" applyFill="1" applyBorder="1" applyAlignment="1">
      <alignment horizontal="center" vertical="center" wrapText="1"/>
    </xf>
    <xf numFmtId="44" fontId="5" fillId="2" borderId="52" xfId="4" applyNumberFormat="1" applyFont="1" applyFill="1" applyBorder="1" applyAlignment="1">
      <alignment horizontal="center" vertical="center" wrapText="1"/>
    </xf>
    <xf numFmtId="44" fontId="5" fillId="2" borderId="23" xfId="4" applyNumberFormat="1" applyFont="1" applyFill="1" applyBorder="1" applyAlignment="1">
      <alignment horizontal="center" vertical="center" wrapText="1"/>
    </xf>
    <xf numFmtId="44" fontId="5" fillId="2" borderId="37" xfId="4" applyNumberFormat="1" applyFont="1" applyFill="1" applyBorder="1" applyAlignment="1">
      <alignment horizontal="center" vertical="center" wrapText="1"/>
    </xf>
    <xf numFmtId="44" fontId="5" fillId="2" borderId="53" xfId="4" applyNumberFormat="1" applyFont="1" applyFill="1" applyBorder="1" applyAlignment="1">
      <alignment horizontal="center" vertical="center" wrapText="1"/>
    </xf>
    <xf numFmtId="44" fontId="5" fillId="2" borderId="26" xfId="4" applyNumberFormat="1" applyFont="1" applyFill="1" applyBorder="1" applyAlignment="1">
      <alignment horizontal="center" vertical="center" wrapText="1"/>
    </xf>
  </cellXfs>
  <cellStyles count="14">
    <cellStyle name="Millares" xfId="1" builtinId="3"/>
    <cellStyle name="Millares 11" xfId="3" xr:uid="{00000000-0005-0000-0000-000002000000}"/>
    <cellStyle name="Millares 2" xfId="5" xr:uid="{00000000-0005-0000-0000-000003000000}"/>
    <cellStyle name="Millares 3" xfId="10" xr:uid="{00000000-0005-0000-0000-000004000000}"/>
    <cellStyle name="Moneda 2" xfId="7" xr:uid="{00000000-0005-0000-0000-000006000000}"/>
    <cellStyle name="Moneda 3" xfId="8" xr:uid="{00000000-0005-0000-0000-000007000000}"/>
    <cellStyle name="Moneda 4" xfId="13" xr:uid="{00000000-0005-0000-0000-000008000000}"/>
    <cellStyle name="Normal" xfId="0" builtinId="0"/>
    <cellStyle name="Normal 10" xfId="9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6" xr:uid="{00000000-0005-0000-0000-00000D000000}"/>
    <cellStyle name="Porcentual 2" xfId="12" xr:uid="{00000000-0005-0000-0000-00000E000000}"/>
    <cellStyle name="Texto explicativo 2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6"/>
  <sheetViews>
    <sheetView view="pageBreakPreview" zoomScale="80" zoomScaleNormal="80" zoomScaleSheetLayoutView="80" workbookViewId="0">
      <selection sqref="A1:XFD1048576"/>
    </sheetView>
  </sheetViews>
  <sheetFormatPr baseColWidth="10" defaultColWidth="11.42578125" defaultRowHeight="14.25" x14ac:dyDescent="0.2"/>
  <cols>
    <col min="1" max="1" width="10" style="9" customWidth="1"/>
    <col min="2" max="2" width="9.85546875" style="13" bestFit="1" customWidth="1"/>
    <col min="3" max="3" width="50.85546875" style="102" customWidth="1"/>
    <col min="4" max="4" width="21.5703125" style="8" bestFit="1" customWidth="1"/>
    <col min="5" max="5" width="21.5703125" style="18" customWidth="1"/>
    <col min="6" max="6" width="19.85546875" style="18" bestFit="1" customWidth="1"/>
    <col min="7" max="7" width="14.85546875" style="99" bestFit="1" customWidth="1"/>
    <col min="8" max="8" width="12.42578125" style="99" bestFit="1" customWidth="1"/>
    <col min="9" max="9" width="10.28515625" style="99" bestFit="1" customWidth="1"/>
    <col min="10" max="10" width="13.42578125" style="99" bestFit="1" customWidth="1"/>
    <col min="11" max="11" width="10.7109375" style="99" bestFit="1" customWidth="1"/>
    <col min="12" max="12" width="10.140625" style="99" bestFit="1" customWidth="1"/>
    <col min="13" max="16384" width="11.42578125" style="1"/>
  </cols>
  <sheetData>
    <row r="1" spans="1:14" ht="1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ht="15" customHeight="1" x14ac:dyDescent="0.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ht="15.75" customHeight="1" x14ac:dyDescent="0.2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15.75" customHeight="1" thickBot="1" x14ac:dyDescent="0.25">
      <c r="A4" s="38"/>
      <c r="B4" s="38"/>
      <c r="C4" s="100"/>
      <c r="D4" s="38"/>
      <c r="E4" s="38"/>
      <c r="F4" s="38"/>
      <c r="G4" s="38"/>
      <c r="H4" s="38"/>
      <c r="I4" s="38"/>
      <c r="J4" s="38"/>
      <c r="K4" s="38"/>
      <c r="L4" s="38"/>
    </row>
    <row r="5" spans="1:14" ht="15.75" customHeight="1" thickBot="1" x14ac:dyDescent="0.25">
      <c r="A5" s="58" t="s">
        <v>3</v>
      </c>
      <c r="B5" s="59" t="s">
        <v>4</v>
      </c>
      <c r="C5" s="60" t="s">
        <v>5</v>
      </c>
      <c r="D5" s="52" t="s">
        <v>95</v>
      </c>
      <c r="E5" s="52"/>
      <c r="F5" s="53"/>
      <c r="G5" s="54"/>
      <c r="H5" s="55"/>
      <c r="I5" s="51" t="s">
        <v>97</v>
      </c>
      <c r="J5" s="52"/>
      <c r="K5" s="52"/>
      <c r="L5" s="53"/>
    </row>
    <row r="6" spans="1:14" ht="15.75" thickBot="1" x14ac:dyDescent="0.25">
      <c r="A6" s="82"/>
      <c r="B6" s="83"/>
      <c r="C6" s="84"/>
      <c r="D6" s="37" t="s">
        <v>93</v>
      </c>
      <c r="E6" s="37" t="s">
        <v>92</v>
      </c>
      <c r="F6" s="39" t="s">
        <v>121</v>
      </c>
      <c r="G6" s="85" t="s">
        <v>93</v>
      </c>
      <c r="H6" s="86" t="s">
        <v>92</v>
      </c>
      <c r="I6" s="37" t="s">
        <v>6</v>
      </c>
      <c r="J6" s="37" t="s">
        <v>7</v>
      </c>
      <c r="K6" s="37" t="s">
        <v>8</v>
      </c>
      <c r="L6" s="39" t="s">
        <v>96</v>
      </c>
    </row>
    <row r="7" spans="1:14" ht="15" x14ac:dyDescent="0.2">
      <c r="A7" s="56" t="s">
        <v>9</v>
      </c>
      <c r="B7" s="57"/>
      <c r="C7" s="57"/>
      <c r="D7" s="12"/>
      <c r="E7" s="81"/>
      <c r="F7" s="81"/>
      <c r="G7" s="91"/>
      <c r="H7" s="91"/>
      <c r="I7" s="91"/>
      <c r="J7" s="91"/>
      <c r="K7" s="91"/>
      <c r="L7" s="92"/>
    </row>
    <row r="8" spans="1:14" s="2" customFormat="1" ht="28.5" x14ac:dyDescent="0.2">
      <c r="A8" s="14">
        <v>1</v>
      </c>
      <c r="B8" s="16">
        <v>24234</v>
      </c>
      <c r="C8" s="101" t="s">
        <v>54</v>
      </c>
      <c r="D8" s="28">
        <v>234124776</v>
      </c>
      <c r="E8" s="28">
        <v>234124776</v>
      </c>
      <c r="F8" s="19">
        <v>60110196.759999998</v>
      </c>
      <c r="G8" s="93">
        <v>9</v>
      </c>
      <c r="H8" s="93">
        <v>9.01</v>
      </c>
      <c r="I8" s="93">
        <v>0</v>
      </c>
      <c r="J8" s="93">
        <v>2.42</v>
      </c>
      <c r="K8" s="93">
        <v>0</v>
      </c>
      <c r="L8" s="94">
        <f t="shared" ref="L8:L33" si="0">SUM(I8:K8)</f>
        <v>2.42</v>
      </c>
      <c r="N8" s="3"/>
    </row>
    <row r="9" spans="1:14" s="2" customFormat="1" ht="71.25" x14ac:dyDescent="0.2">
      <c r="A9" s="14">
        <f>A8+1</f>
        <v>2</v>
      </c>
      <c r="B9" s="16">
        <v>191416</v>
      </c>
      <c r="C9" s="101" t="s">
        <v>16</v>
      </c>
      <c r="D9" s="28">
        <v>15000000</v>
      </c>
      <c r="E9" s="28">
        <v>26200000</v>
      </c>
      <c r="F9" s="19">
        <v>24450145.73</v>
      </c>
      <c r="G9" s="93">
        <v>9</v>
      </c>
      <c r="H9" s="93">
        <v>8.73</v>
      </c>
      <c r="I9" s="93">
        <v>0</v>
      </c>
      <c r="J9" s="93">
        <v>3.46</v>
      </c>
      <c r="K9" s="93">
        <v>4.93</v>
      </c>
      <c r="L9" s="94">
        <f t="shared" si="0"/>
        <v>8.39</v>
      </c>
      <c r="N9" s="3"/>
    </row>
    <row r="10" spans="1:14" s="2" customFormat="1" ht="71.25" x14ac:dyDescent="0.2">
      <c r="A10" s="14">
        <v>3</v>
      </c>
      <c r="B10" s="15">
        <v>130705</v>
      </c>
      <c r="C10" s="101" t="s">
        <v>17</v>
      </c>
      <c r="D10" s="28">
        <v>37623041</v>
      </c>
      <c r="E10" s="28">
        <v>88700000</v>
      </c>
      <c r="F10" s="19">
        <v>38229801.590000004</v>
      </c>
      <c r="G10" s="93">
        <v>4</v>
      </c>
      <c r="H10" s="93">
        <v>11.83</v>
      </c>
      <c r="I10" s="93">
        <v>0</v>
      </c>
      <c r="J10" s="93">
        <v>0.74</v>
      </c>
      <c r="K10" s="93">
        <v>1.87</v>
      </c>
      <c r="L10" s="94">
        <f t="shared" si="0"/>
        <v>2.6100000000000003</v>
      </c>
      <c r="N10" s="3"/>
    </row>
    <row r="11" spans="1:14" s="2" customFormat="1" ht="42.75" x14ac:dyDescent="0.2">
      <c r="A11" s="14">
        <v>4</v>
      </c>
      <c r="B11" s="16">
        <v>189312</v>
      </c>
      <c r="C11" s="101" t="s">
        <v>10</v>
      </c>
      <c r="D11" s="28">
        <v>22112509</v>
      </c>
      <c r="E11" s="28">
        <v>22112509</v>
      </c>
      <c r="F11" s="19">
        <v>5127324.49</v>
      </c>
      <c r="G11" s="93">
        <v>4</v>
      </c>
      <c r="H11" s="93">
        <v>4</v>
      </c>
      <c r="I11" s="93">
        <v>0</v>
      </c>
      <c r="J11" s="93">
        <v>7.0000000000000007E-2</v>
      </c>
      <c r="K11" s="93">
        <v>0</v>
      </c>
      <c r="L11" s="94">
        <f t="shared" si="0"/>
        <v>7.0000000000000007E-2</v>
      </c>
      <c r="N11" s="3"/>
    </row>
    <row r="12" spans="1:14" s="2" customFormat="1" ht="28.5" x14ac:dyDescent="0.2">
      <c r="A12" s="14">
        <f t="shared" ref="A12:A31" si="1">A11+1</f>
        <v>5</v>
      </c>
      <c r="B12" s="16">
        <v>72220</v>
      </c>
      <c r="C12" s="101" t="s">
        <v>18</v>
      </c>
      <c r="D12" s="28">
        <v>27524022</v>
      </c>
      <c r="E12" s="28">
        <v>27524022</v>
      </c>
      <c r="F12" s="19">
        <v>0</v>
      </c>
      <c r="G12" s="93">
        <v>4</v>
      </c>
      <c r="H12" s="93">
        <v>14.26</v>
      </c>
      <c r="I12" s="93">
        <v>0</v>
      </c>
      <c r="J12" s="93">
        <v>0.28999999999999998</v>
      </c>
      <c r="K12" s="93">
        <v>4.3899999999999997</v>
      </c>
      <c r="L12" s="94">
        <f t="shared" si="0"/>
        <v>4.68</v>
      </c>
      <c r="N12" s="3"/>
    </row>
    <row r="13" spans="1:14" s="2" customFormat="1" ht="42.75" x14ac:dyDescent="0.2">
      <c r="A13" s="14">
        <v>6</v>
      </c>
      <c r="B13" s="16">
        <v>72219</v>
      </c>
      <c r="C13" s="101" t="s">
        <v>19</v>
      </c>
      <c r="D13" s="28">
        <v>33517793</v>
      </c>
      <c r="E13" s="28">
        <v>33517793</v>
      </c>
      <c r="F13" s="19">
        <v>538000</v>
      </c>
      <c r="G13" s="93">
        <v>4</v>
      </c>
      <c r="H13" s="93">
        <v>14.01</v>
      </c>
      <c r="I13" s="93">
        <v>0</v>
      </c>
      <c r="J13" s="93">
        <v>0.47</v>
      </c>
      <c r="K13" s="93">
        <v>6.54</v>
      </c>
      <c r="L13" s="94">
        <f t="shared" si="0"/>
        <v>7.01</v>
      </c>
      <c r="N13" s="3"/>
    </row>
    <row r="14" spans="1:14" s="2" customFormat="1" ht="42.75" x14ac:dyDescent="0.2">
      <c r="A14" s="14">
        <v>7</v>
      </c>
      <c r="B14" s="16">
        <v>201976</v>
      </c>
      <c r="C14" s="101" t="s">
        <v>20</v>
      </c>
      <c r="D14" s="28">
        <v>0</v>
      </c>
      <c r="E14" s="28">
        <v>14103503</v>
      </c>
      <c r="F14" s="19">
        <v>310508.03999999998</v>
      </c>
      <c r="G14" s="93">
        <v>4.7</v>
      </c>
      <c r="H14" s="93">
        <v>4.71</v>
      </c>
      <c r="I14" s="93">
        <v>0</v>
      </c>
      <c r="J14" s="93">
        <v>0.05</v>
      </c>
      <c r="K14" s="93">
        <v>2.48</v>
      </c>
      <c r="L14" s="94">
        <f t="shared" si="0"/>
        <v>2.5299999999999998</v>
      </c>
      <c r="N14" s="3"/>
    </row>
    <row r="15" spans="1:14" s="2" customFormat="1" ht="42.75" x14ac:dyDescent="0.2">
      <c r="A15" s="14">
        <f t="shared" si="1"/>
        <v>8</v>
      </c>
      <c r="B15" s="30">
        <v>34968</v>
      </c>
      <c r="C15" s="101" t="s">
        <v>11</v>
      </c>
      <c r="D15" s="28">
        <v>147845465</v>
      </c>
      <c r="E15" s="28">
        <v>147845465</v>
      </c>
      <c r="F15" s="19">
        <v>31757457.960000001</v>
      </c>
      <c r="G15" s="93">
        <v>5</v>
      </c>
      <c r="H15" s="93">
        <v>12</v>
      </c>
      <c r="I15" s="93">
        <v>0</v>
      </c>
      <c r="J15" s="93">
        <v>1.1200000000000001</v>
      </c>
      <c r="K15" s="93">
        <v>5.15</v>
      </c>
      <c r="L15" s="94">
        <f t="shared" si="0"/>
        <v>6.2700000000000005</v>
      </c>
      <c r="N15" s="3"/>
    </row>
    <row r="16" spans="1:14" s="2" customFormat="1" ht="57" x14ac:dyDescent="0.2">
      <c r="A16" s="14">
        <v>9</v>
      </c>
      <c r="B16" s="15">
        <v>66159</v>
      </c>
      <c r="C16" s="101" t="s">
        <v>21</v>
      </c>
      <c r="D16" s="28">
        <v>334656337</v>
      </c>
      <c r="E16" s="28">
        <v>32627254</v>
      </c>
      <c r="F16" s="19">
        <v>16847190.809999999</v>
      </c>
      <c r="G16" s="93">
        <v>18</v>
      </c>
      <c r="H16" s="93">
        <v>1.1299999999999999</v>
      </c>
      <c r="I16" s="93">
        <v>0</v>
      </c>
      <c r="J16" s="93">
        <v>0</v>
      </c>
      <c r="K16" s="93">
        <v>0.72</v>
      </c>
      <c r="L16" s="94">
        <f t="shared" si="0"/>
        <v>0.72</v>
      </c>
      <c r="N16" s="3"/>
    </row>
    <row r="17" spans="1:14" s="2" customFormat="1" ht="27.75" customHeight="1" x14ac:dyDescent="0.2">
      <c r="A17" s="14">
        <f t="shared" si="1"/>
        <v>10</v>
      </c>
      <c r="B17" s="30">
        <v>190127</v>
      </c>
      <c r="C17" s="101" t="s">
        <v>22</v>
      </c>
      <c r="D17" s="28">
        <v>4592925</v>
      </c>
      <c r="E17" s="28">
        <v>7912018</v>
      </c>
      <c r="F17" s="19">
        <v>2773642.02</v>
      </c>
      <c r="G17" s="93">
        <v>0</v>
      </c>
      <c r="H17" s="93">
        <v>0.06</v>
      </c>
      <c r="I17" s="93">
        <v>0</v>
      </c>
      <c r="J17" s="93">
        <v>0.01</v>
      </c>
      <c r="K17" s="93">
        <v>0.02</v>
      </c>
      <c r="L17" s="94">
        <f t="shared" si="0"/>
        <v>0.03</v>
      </c>
      <c r="N17" s="3"/>
    </row>
    <row r="18" spans="1:14" s="2" customFormat="1" ht="42.75" x14ac:dyDescent="0.2">
      <c r="A18" s="14">
        <v>11</v>
      </c>
      <c r="B18" s="17">
        <v>209708</v>
      </c>
      <c r="C18" s="101" t="s">
        <v>23</v>
      </c>
      <c r="D18" s="28">
        <v>11598537</v>
      </c>
      <c r="E18" s="28">
        <v>1000000</v>
      </c>
      <c r="F18" s="19">
        <v>0</v>
      </c>
      <c r="G18" s="93">
        <v>4</v>
      </c>
      <c r="H18" s="93">
        <v>0.34</v>
      </c>
      <c r="I18" s="93">
        <v>0</v>
      </c>
      <c r="J18" s="93">
        <v>0.1</v>
      </c>
      <c r="K18" s="93">
        <v>0.14000000000000001</v>
      </c>
      <c r="L18" s="94">
        <f t="shared" si="0"/>
        <v>0.24000000000000002</v>
      </c>
      <c r="N18" s="3"/>
    </row>
    <row r="19" spans="1:14" s="2" customFormat="1" ht="42.75" x14ac:dyDescent="0.2">
      <c r="A19" s="14">
        <f t="shared" si="1"/>
        <v>12</v>
      </c>
      <c r="B19" s="17">
        <v>209678</v>
      </c>
      <c r="C19" s="101" t="s">
        <v>24</v>
      </c>
      <c r="D19" s="28">
        <v>41347830</v>
      </c>
      <c r="E19" s="28">
        <v>5100000</v>
      </c>
      <c r="F19" s="19">
        <v>275437.36</v>
      </c>
      <c r="G19" s="93">
        <v>5</v>
      </c>
      <c r="H19" s="93">
        <v>3.33</v>
      </c>
      <c r="I19" s="93">
        <v>0</v>
      </c>
      <c r="J19" s="93">
        <v>0</v>
      </c>
      <c r="K19" s="93">
        <v>1.7</v>
      </c>
      <c r="L19" s="94">
        <f t="shared" si="0"/>
        <v>1.7</v>
      </c>
      <c r="N19" s="3"/>
    </row>
    <row r="20" spans="1:14" s="2" customFormat="1" ht="42.75" x14ac:dyDescent="0.2">
      <c r="A20" s="14">
        <v>13</v>
      </c>
      <c r="B20" s="16">
        <v>149860</v>
      </c>
      <c r="C20" s="101" t="s">
        <v>12</v>
      </c>
      <c r="D20" s="28">
        <v>3300636</v>
      </c>
      <c r="E20" s="28">
        <v>5000000</v>
      </c>
      <c r="F20" s="19">
        <v>4163349.4</v>
      </c>
      <c r="G20" s="93">
        <v>2</v>
      </c>
      <c r="H20" s="93">
        <v>2.78</v>
      </c>
      <c r="I20" s="93">
        <v>0</v>
      </c>
      <c r="J20" s="93">
        <v>2.33</v>
      </c>
      <c r="K20" s="93">
        <v>0</v>
      </c>
      <c r="L20" s="94">
        <f t="shared" si="0"/>
        <v>2.33</v>
      </c>
      <c r="N20" s="3"/>
    </row>
    <row r="21" spans="1:14" s="2" customFormat="1" ht="42.75" x14ac:dyDescent="0.2">
      <c r="A21" s="14">
        <f t="shared" si="1"/>
        <v>14</v>
      </c>
      <c r="B21" s="16">
        <v>207590</v>
      </c>
      <c r="C21" s="101" t="s">
        <v>25</v>
      </c>
      <c r="D21" s="28">
        <v>23281973</v>
      </c>
      <c r="E21" s="28">
        <v>728638</v>
      </c>
      <c r="F21" s="19">
        <v>728484.87</v>
      </c>
      <c r="G21" s="93">
        <v>7</v>
      </c>
      <c r="H21" s="93">
        <v>0.18</v>
      </c>
      <c r="I21" s="93">
        <v>0</v>
      </c>
      <c r="J21" s="93">
        <v>0</v>
      </c>
      <c r="K21" s="93">
        <v>0.18</v>
      </c>
      <c r="L21" s="94">
        <f t="shared" si="0"/>
        <v>0.18</v>
      </c>
      <c r="N21" s="3"/>
    </row>
    <row r="22" spans="1:14" s="2" customFormat="1" ht="42.75" x14ac:dyDescent="0.2">
      <c r="A22" s="14">
        <v>15</v>
      </c>
      <c r="B22" s="16">
        <v>189454</v>
      </c>
      <c r="C22" s="101" t="s">
        <v>26</v>
      </c>
      <c r="D22" s="28">
        <v>3189111</v>
      </c>
      <c r="E22" s="28">
        <v>14765623</v>
      </c>
      <c r="F22" s="19">
        <v>8502344.0299999993</v>
      </c>
      <c r="G22" s="93">
        <v>8</v>
      </c>
      <c r="H22" s="93">
        <v>8.01</v>
      </c>
      <c r="I22" s="93">
        <v>0</v>
      </c>
      <c r="J22" s="93">
        <v>0.91</v>
      </c>
      <c r="K22" s="93">
        <v>4.9800000000000004</v>
      </c>
      <c r="L22" s="94">
        <f t="shared" si="0"/>
        <v>5.8900000000000006</v>
      </c>
      <c r="N22" s="3"/>
    </row>
    <row r="23" spans="1:14" ht="42.75" x14ac:dyDescent="0.2">
      <c r="A23" s="14">
        <f t="shared" si="1"/>
        <v>16</v>
      </c>
      <c r="B23" s="15">
        <v>209182</v>
      </c>
      <c r="C23" s="101" t="s">
        <v>27</v>
      </c>
      <c r="D23" s="28">
        <v>14337262</v>
      </c>
      <c r="E23" s="28">
        <v>11000000</v>
      </c>
      <c r="F23" s="19">
        <v>1509940.32</v>
      </c>
      <c r="G23" s="93">
        <v>16</v>
      </c>
      <c r="H23" s="93">
        <v>12.29</v>
      </c>
      <c r="I23" s="93">
        <v>0</v>
      </c>
      <c r="J23" s="93">
        <v>1.24</v>
      </c>
      <c r="K23" s="93">
        <v>0</v>
      </c>
      <c r="L23" s="94">
        <f t="shared" si="0"/>
        <v>1.24</v>
      </c>
      <c r="N23" s="3"/>
    </row>
    <row r="24" spans="1:14" s="2" customFormat="1" ht="28.5" x14ac:dyDescent="0.2">
      <c r="A24" s="14">
        <v>17</v>
      </c>
      <c r="B24" s="15">
        <v>209016</v>
      </c>
      <c r="C24" s="101" t="s">
        <v>28</v>
      </c>
      <c r="D24" s="28">
        <v>22077494</v>
      </c>
      <c r="E24" s="28">
        <v>40819071</v>
      </c>
      <c r="F24" s="19">
        <v>11245298.5</v>
      </c>
      <c r="G24" s="93">
        <v>12</v>
      </c>
      <c r="H24" s="93">
        <v>13.17</v>
      </c>
      <c r="I24" s="93">
        <v>0</v>
      </c>
      <c r="J24" s="93">
        <v>3.43</v>
      </c>
      <c r="K24" s="93">
        <v>8.1</v>
      </c>
      <c r="L24" s="94">
        <f t="shared" si="0"/>
        <v>11.53</v>
      </c>
      <c r="N24" s="3"/>
    </row>
    <row r="25" spans="1:14" s="2" customFormat="1" ht="42.75" x14ac:dyDescent="0.2">
      <c r="A25" s="14">
        <v>18</v>
      </c>
      <c r="B25" s="15">
        <v>209018</v>
      </c>
      <c r="C25" s="101" t="s">
        <v>29</v>
      </c>
      <c r="D25" s="28">
        <v>559512</v>
      </c>
      <c r="E25" s="28">
        <v>16524279</v>
      </c>
      <c r="F25" s="19">
        <v>8817899.8800000008</v>
      </c>
      <c r="G25" s="93">
        <v>17</v>
      </c>
      <c r="H25" s="93">
        <v>6.35</v>
      </c>
      <c r="I25" s="93">
        <v>0</v>
      </c>
      <c r="J25" s="93">
        <v>2.5299999999999998</v>
      </c>
      <c r="K25" s="93">
        <v>3.19</v>
      </c>
      <c r="L25" s="94">
        <f t="shared" si="0"/>
        <v>5.72</v>
      </c>
      <c r="N25" s="3"/>
    </row>
    <row r="26" spans="1:14" s="2" customFormat="1" ht="28.5" x14ac:dyDescent="0.2">
      <c r="A26" s="14">
        <f t="shared" si="1"/>
        <v>19</v>
      </c>
      <c r="B26" s="15">
        <v>209014</v>
      </c>
      <c r="C26" s="101" t="s">
        <v>30</v>
      </c>
      <c r="D26" s="28">
        <v>477110</v>
      </c>
      <c r="E26" s="28">
        <v>3005346</v>
      </c>
      <c r="F26" s="19">
        <v>959027.59</v>
      </c>
      <c r="G26" s="93">
        <v>12</v>
      </c>
      <c r="H26" s="93">
        <v>1.25</v>
      </c>
      <c r="I26" s="93">
        <v>0</v>
      </c>
      <c r="J26" s="93">
        <v>0.4</v>
      </c>
      <c r="K26" s="93">
        <v>0</v>
      </c>
      <c r="L26" s="94">
        <f t="shared" si="0"/>
        <v>0.4</v>
      </c>
      <c r="N26" s="3"/>
    </row>
    <row r="27" spans="1:14" s="2" customFormat="1" ht="42.75" x14ac:dyDescent="0.2">
      <c r="A27" s="14">
        <v>20</v>
      </c>
      <c r="B27" s="15">
        <v>208415</v>
      </c>
      <c r="C27" s="101" t="s">
        <v>31</v>
      </c>
      <c r="D27" s="28">
        <v>48600000</v>
      </c>
      <c r="E27" s="28">
        <v>65959387</v>
      </c>
      <c r="F27" s="19">
        <v>30200597.199999999</v>
      </c>
      <c r="G27" s="93">
        <v>17</v>
      </c>
      <c r="H27" s="93">
        <v>29.37</v>
      </c>
      <c r="I27" s="93">
        <v>0</v>
      </c>
      <c r="J27" s="93">
        <v>6.08</v>
      </c>
      <c r="K27" s="93">
        <v>9.51</v>
      </c>
      <c r="L27" s="94">
        <f t="shared" si="0"/>
        <v>15.59</v>
      </c>
      <c r="N27" s="3"/>
    </row>
    <row r="28" spans="1:14" s="2" customFormat="1" ht="57" x14ac:dyDescent="0.2">
      <c r="A28" s="14">
        <f t="shared" si="1"/>
        <v>21</v>
      </c>
      <c r="B28" s="15">
        <v>209682</v>
      </c>
      <c r="C28" s="101" t="s">
        <v>32</v>
      </c>
      <c r="D28" s="28">
        <v>50319389</v>
      </c>
      <c r="E28" s="28">
        <v>71266064</v>
      </c>
      <c r="F28" s="19">
        <v>19277043.02</v>
      </c>
      <c r="G28" s="93">
        <v>12</v>
      </c>
      <c r="H28" s="93">
        <v>16.97</v>
      </c>
      <c r="I28" s="93">
        <v>0</v>
      </c>
      <c r="J28" s="93">
        <v>3.73</v>
      </c>
      <c r="K28" s="93">
        <v>4.8099999999999996</v>
      </c>
      <c r="L28" s="94">
        <f t="shared" si="0"/>
        <v>8.5399999999999991</v>
      </c>
      <c r="N28" s="3"/>
    </row>
    <row r="29" spans="1:14" s="2" customFormat="1" ht="28.5" x14ac:dyDescent="0.2">
      <c r="A29" s="14">
        <f t="shared" si="1"/>
        <v>22</v>
      </c>
      <c r="B29" s="16">
        <v>207593</v>
      </c>
      <c r="C29" s="101" t="s">
        <v>33</v>
      </c>
      <c r="D29" s="28">
        <v>527289</v>
      </c>
      <c r="E29" s="28">
        <v>13074937</v>
      </c>
      <c r="F29" s="19">
        <v>6389733.7300000004</v>
      </c>
      <c r="G29" s="93">
        <v>7</v>
      </c>
      <c r="H29" s="93">
        <v>4.09</v>
      </c>
      <c r="I29" s="93">
        <v>0</v>
      </c>
      <c r="J29" s="93">
        <v>0</v>
      </c>
      <c r="K29" s="93">
        <v>2.67</v>
      </c>
      <c r="L29" s="94">
        <f t="shared" si="0"/>
        <v>2.67</v>
      </c>
      <c r="N29" s="3"/>
    </row>
    <row r="30" spans="1:14" s="2" customFormat="1" ht="28.5" x14ac:dyDescent="0.2">
      <c r="A30" s="14">
        <f t="shared" si="1"/>
        <v>23</v>
      </c>
      <c r="B30" s="16">
        <v>208924</v>
      </c>
      <c r="C30" s="101" t="s">
        <v>34</v>
      </c>
      <c r="D30" s="28">
        <v>488888</v>
      </c>
      <c r="E30" s="28">
        <v>16008888</v>
      </c>
      <c r="F30" s="19">
        <v>13703953.470000001</v>
      </c>
      <c r="G30" s="93">
        <v>8</v>
      </c>
      <c r="H30" s="93">
        <v>4.6399999999999997</v>
      </c>
      <c r="I30" s="93">
        <v>0</v>
      </c>
      <c r="J30" s="93">
        <v>0.3</v>
      </c>
      <c r="K30" s="93">
        <v>4.12</v>
      </c>
      <c r="L30" s="94">
        <f t="shared" si="0"/>
        <v>4.42</v>
      </c>
      <c r="N30" s="3"/>
    </row>
    <row r="31" spans="1:14" s="2" customFormat="1" ht="28.5" x14ac:dyDescent="0.2">
      <c r="A31" s="14">
        <f t="shared" si="1"/>
        <v>24</v>
      </c>
      <c r="B31" s="16">
        <v>208647</v>
      </c>
      <c r="C31" s="101" t="s">
        <v>35</v>
      </c>
      <c r="D31" s="28">
        <v>322223</v>
      </c>
      <c r="E31" s="28">
        <v>741297</v>
      </c>
      <c r="F31" s="19">
        <v>0</v>
      </c>
      <c r="G31" s="93">
        <v>8</v>
      </c>
      <c r="H31" s="93">
        <v>0.62</v>
      </c>
      <c r="I31" s="93">
        <v>0</v>
      </c>
      <c r="J31" s="93">
        <v>0.23</v>
      </c>
      <c r="K31" s="93">
        <v>0</v>
      </c>
      <c r="L31" s="94">
        <f t="shared" si="0"/>
        <v>0.23</v>
      </c>
      <c r="N31" s="3"/>
    </row>
    <row r="32" spans="1:14" s="2" customFormat="1" ht="42.75" x14ac:dyDescent="0.2">
      <c r="A32" s="14">
        <v>25</v>
      </c>
      <c r="B32" s="15">
        <v>209020</v>
      </c>
      <c r="C32" s="101" t="s">
        <v>36</v>
      </c>
      <c r="D32" s="28">
        <v>1013563</v>
      </c>
      <c r="E32" s="28">
        <v>5013563</v>
      </c>
      <c r="F32" s="19">
        <v>0</v>
      </c>
      <c r="G32" s="93">
        <v>15</v>
      </c>
      <c r="H32" s="93">
        <v>1.67</v>
      </c>
      <c r="I32" s="93">
        <v>0</v>
      </c>
      <c r="J32" s="93">
        <v>0.35</v>
      </c>
      <c r="K32" s="93">
        <v>0</v>
      </c>
      <c r="L32" s="94">
        <f t="shared" si="0"/>
        <v>0.35</v>
      </c>
      <c r="N32" s="3"/>
    </row>
    <row r="33" spans="1:14" s="2" customFormat="1" ht="42.75" x14ac:dyDescent="0.2">
      <c r="A33" s="14">
        <v>26</v>
      </c>
      <c r="B33" s="16">
        <v>209051</v>
      </c>
      <c r="C33" s="101" t="s">
        <v>37</v>
      </c>
      <c r="D33" s="28">
        <v>54304761</v>
      </c>
      <c r="E33" s="28">
        <v>66328509</v>
      </c>
      <c r="F33" s="19">
        <v>6219372.7800000003</v>
      </c>
      <c r="G33" s="93">
        <v>12</v>
      </c>
      <c r="H33" s="93">
        <v>14.73</v>
      </c>
      <c r="I33" s="93">
        <v>0</v>
      </c>
      <c r="J33" s="93">
        <v>0.4</v>
      </c>
      <c r="K33" s="93">
        <v>7.05</v>
      </c>
      <c r="L33" s="94">
        <f t="shared" si="0"/>
        <v>7.45</v>
      </c>
      <c r="N33" s="3"/>
    </row>
    <row r="34" spans="1:14" s="2" customFormat="1" ht="15" x14ac:dyDescent="0.2">
      <c r="A34" s="64" t="s">
        <v>13</v>
      </c>
      <c r="B34" s="65"/>
      <c r="C34" s="65"/>
      <c r="D34" s="28"/>
      <c r="E34" s="28"/>
      <c r="F34" s="79"/>
      <c r="G34" s="80"/>
      <c r="H34" s="80"/>
      <c r="I34" s="93"/>
      <c r="J34" s="93"/>
      <c r="K34" s="93"/>
      <c r="L34" s="94"/>
      <c r="N34" s="3"/>
    </row>
    <row r="35" spans="1:14" ht="42.75" x14ac:dyDescent="0.2">
      <c r="A35" s="14">
        <v>1</v>
      </c>
      <c r="B35" s="15">
        <v>209418</v>
      </c>
      <c r="C35" s="101" t="s">
        <v>38</v>
      </c>
      <c r="D35" s="28">
        <v>0</v>
      </c>
      <c r="E35" s="28">
        <v>87285</v>
      </c>
      <c r="F35" s="19">
        <v>87284.27</v>
      </c>
      <c r="G35" s="93">
        <v>1</v>
      </c>
      <c r="H35" s="93">
        <v>0.1</v>
      </c>
      <c r="I35" s="93">
        <v>0</v>
      </c>
      <c r="J35" s="93">
        <v>0</v>
      </c>
      <c r="K35" s="93">
        <v>0.1</v>
      </c>
      <c r="L35" s="94">
        <f t="shared" ref="L35:L52" si="2">SUM(I35:K35)</f>
        <v>0.1</v>
      </c>
      <c r="N35" s="3"/>
    </row>
    <row r="36" spans="1:14" ht="57" x14ac:dyDescent="0.2">
      <c r="A36" s="14">
        <f t="shared" ref="A36:A45" si="3">A35+1</f>
        <v>2</v>
      </c>
      <c r="B36" s="15">
        <v>214031</v>
      </c>
      <c r="C36" s="101" t="s">
        <v>39</v>
      </c>
      <c r="D36" s="28">
        <v>0</v>
      </c>
      <c r="E36" s="28">
        <v>89623</v>
      </c>
      <c r="F36" s="19">
        <v>89622.71</v>
      </c>
      <c r="G36" s="93">
        <v>1</v>
      </c>
      <c r="H36" s="93">
        <v>0.1</v>
      </c>
      <c r="I36" s="93">
        <v>0</v>
      </c>
      <c r="J36" s="93">
        <v>0</v>
      </c>
      <c r="K36" s="93">
        <v>0.1</v>
      </c>
      <c r="L36" s="94">
        <f t="shared" si="2"/>
        <v>0.1</v>
      </c>
      <c r="N36" s="3"/>
    </row>
    <row r="37" spans="1:14" ht="42.75" x14ac:dyDescent="0.2">
      <c r="A37" s="14">
        <v>3</v>
      </c>
      <c r="B37" s="16">
        <v>116527</v>
      </c>
      <c r="C37" s="101" t="s">
        <v>40</v>
      </c>
      <c r="D37" s="28">
        <v>36475246</v>
      </c>
      <c r="E37" s="28">
        <v>36475246</v>
      </c>
      <c r="F37" s="19">
        <v>950883.9</v>
      </c>
      <c r="G37" s="93">
        <v>5</v>
      </c>
      <c r="H37" s="93">
        <v>17.29</v>
      </c>
      <c r="I37" s="93">
        <v>0</v>
      </c>
      <c r="J37" s="93">
        <v>0.62</v>
      </c>
      <c r="K37" s="93">
        <v>8.09</v>
      </c>
      <c r="L37" s="94">
        <f t="shared" si="2"/>
        <v>8.7099999999999991</v>
      </c>
      <c r="N37" s="3"/>
    </row>
    <row r="38" spans="1:14" ht="42.75" x14ac:dyDescent="0.2">
      <c r="A38" s="14">
        <f t="shared" si="3"/>
        <v>4</v>
      </c>
      <c r="B38" s="16">
        <v>132258</v>
      </c>
      <c r="C38" s="101" t="s">
        <v>41</v>
      </c>
      <c r="D38" s="28">
        <v>45347603</v>
      </c>
      <c r="E38" s="28">
        <v>45347603</v>
      </c>
      <c r="F38" s="19">
        <v>893330.34</v>
      </c>
      <c r="G38" s="93">
        <v>5</v>
      </c>
      <c r="H38" s="93">
        <v>22.9</v>
      </c>
      <c r="I38" s="93">
        <v>0</v>
      </c>
      <c r="J38" s="93">
        <v>0.31</v>
      </c>
      <c r="K38" s="93">
        <v>7.07</v>
      </c>
      <c r="L38" s="94">
        <f t="shared" si="2"/>
        <v>7.38</v>
      </c>
      <c r="N38" s="3"/>
    </row>
    <row r="39" spans="1:14" ht="42.75" x14ac:dyDescent="0.2">
      <c r="A39" s="14">
        <v>5</v>
      </c>
      <c r="B39" s="17">
        <v>209134</v>
      </c>
      <c r="C39" s="101" t="s">
        <v>42</v>
      </c>
      <c r="D39" s="28">
        <v>29025000</v>
      </c>
      <c r="E39" s="28">
        <v>245987</v>
      </c>
      <c r="F39" s="19">
        <v>245986.1</v>
      </c>
      <c r="G39" s="93">
        <v>150</v>
      </c>
      <c r="H39" s="93">
        <v>1.34</v>
      </c>
      <c r="I39" s="93">
        <v>0</v>
      </c>
      <c r="J39" s="93">
        <v>0</v>
      </c>
      <c r="K39" s="93">
        <v>0.13</v>
      </c>
      <c r="L39" s="94">
        <f t="shared" si="2"/>
        <v>0.13</v>
      </c>
      <c r="N39" s="3"/>
    </row>
    <row r="40" spans="1:14" ht="28.5" x14ac:dyDescent="0.2">
      <c r="A40" s="14">
        <v>6</v>
      </c>
      <c r="B40" s="16">
        <v>210328</v>
      </c>
      <c r="C40" s="101" t="s">
        <v>43</v>
      </c>
      <c r="D40" s="28">
        <v>15000000</v>
      </c>
      <c r="E40" s="28">
        <v>10000000</v>
      </c>
      <c r="F40" s="19">
        <v>1675623.44</v>
      </c>
      <c r="G40" s="93">
        <v>90</v>
      </c>
      <c r="H40" s="93">
        <v>66.41</v>
      </c>
      <c r="I40" s="93">
        <v>0</v>
      </c>
      <c r="J40" s="93">
        <v>8.08</v>
      </c>
      <c r="K40" s="93">
        <v>25.53</v>
      </c>
      <c r="L40" s="94">
        <f t="shared" si="2"/>
        <v>33.61</v>
      </c>
      <c r="N40" s="3"/>
    </row>
    <row r="41" spans="1:14" ht="42.75" x14ac:dyDescent="0.2">
      <c r="A41" s="14">
        <v>7</v>
      </c>
      <c r="B41" s="15">
        <v>221965</v>
      </c>
      <c r="C41" s="101" t="s">
        <v>44</v>
      </c>
      <c r="D41" s="28">
        <v>40000000</v>
      </c>
      <c r="E41" s="28">
        <v>2778672</v>
      </c>
      <c r="F41" s="19">
        <v>0</v>
      </c>
      <c r="G41" s="93">
        <v>7</v>
      </c>
      <c r="H41" s="93">
        <v>0.57999999999999996</v>
      </c>
      <c r="I41" s="93">
        <v>0</v>
      </c>
      <c r="J41" s="93">
        <v>0</v>
      </c>
      <c r="K41" s="93">
        <v>0.38</v>
      </c>
      <c r="L41" s="94">
        <f t="shared" si="2"/>
        <v>0.38</v>
      </c>
      <c r="N41" s="3"/>
    </row>
    <row r="42" spans="1:14" ht="42.75" x14ac:dyDescent="0.2">
      <c r="A42" s="14">
        <f t="shared" si="3"/>
        <v>8</v>
      </c>
      <c r="B42" s="15">
        <v>221005</v>
      </c>
      <c r="C42" s="101" t="s">
        <v>45</v>
      </c>
      <c r="D42" s="28">
        <v>16100000</v>
      </c>
      <c r="E42" s="28">
        <v>4300600</v>
      </c>
      <c r="F42" s="19">
        <v>0</v>
      </c>
      <c r="G42" s="93">
        <v>3</v>
      </c>
      <c r="H42" s="93">
        <v>0.86</v>
      </c>
      <c r="I42" s="93">
        <v>0</v>
      </c>
      <c r="J42" s="93">
        <v>0</v>
      </c>
      <c r="K42" s="93">
        <v>0.56000000000000005</v>
      </c>
      <c r="L42" s="94">
        <f t="shared" si="2"/>
        <v>0.56000000000000005</v>
      </c>
      <c r="N42" s="3"/>
    </row>
    <row r="43" spans="1:14" ht="42.75" x14ac:dyDescent="0.2">
      <c r="A43" s="14">
        <v>9</v>
      </c>
      <c r="B43" s="16">
        <v>116535</v>
      </c>
      <c r="C43" s="101" t="s">
        <v>46</v>
      </c>
      <c r="D43" s="28">
        <v>60000000</v>
      </c>
      <c r="E43" s="28">
        <v>22619100</v>
      </c>
      <c r="F43" s="19">
        <v>13104056.460000001</v>
      </c>
      <c r="G43" s="93">
        <v>19</v>
      </c>
      <c r="H43" s="93">
        <v>6.13</v>
      </c>
      <c r="I43" s="93">
        <v>0</v>
      </c>
      <c r="J43" s="93">
        <v>0</v>
      </c>
      <c r="K43" s="93">
        <v>2.76</v>
      </c>
      <c r="L43" s="94">
        <f t="shared" si="2"/>
        <v>2.76</v>
      </c>
      <c r="N43" s="3"/>
    </row>
    <row r="44" spans="1:14" ht="28.5" x14ac:dyDescent="0.2">
      <c r="A44" s="14">
        <v>10</v>
      </c>
      <c r="B44" s="16">
        <v>190116</v>
      </c>
      <c r="C44" s="101" t="s">
        <v>47</v>
      </c>
      <c r="D44" s="28">
        <v>0</v>
      </c>
      <c r="E44" s="28">
        <v>10500000</v>
      </c>
      <c r="F44" s="19">
        <v>0</v>
      </c>
      <c r="G44" s="93">
        <v>5</v>
      </c>
      <c r="H44" s="93">
        <v>2.5</v>
      </c>
      <c r="I44" s="93">
        <v>0</v>
      </c>
      <c r="J44" s="93">
        <v>0</v>
      </c>
      <c r="K44" s="93">
        <v>0.75</v>
      </c>
      <c r="L44" s="94">
        <f t="shared" si="2"/>
        <v>0.75</v>
      </c>
      <c r="N44" s="3"/>
    </row>
    <row r="45" spans="1:14" ht="42.75" x14ac:dyDescent="0.2">
      <c r="A45" s="14">
        <f t="shared" si="3"/>
        <v>11</v>
      </c>
      <c r="B45" s="15">
        <v>221962</v>
      </c>
      <c r="C45" s="101" t="s">
        <v>48</v>
      </c>
      <c r="D45" s="28">
        <v>12730500</v>
      </c>
      <c r="E45" s="28">
        <v>12730500</v>
      </c>
      <c r="F45" s="19">
        <v>0</v>
      </c>
      <c r="G45" s="93">
        <v>6</v>
      </c>
      <c r="H45" s="93">
        <v>5</v>
      </c>
      <c r="I45" s="93">
        <v>0</v>
      </c>
      <c r="J45" s="93">
        <v>0</v>
      </c>
      <c r="K45" s="93">
        <v>3.25</v>
      </c>
      <c r="L45" s="94">
        <f t="shared" si="2"/>
        <v>3.25</v>
      </c>
      <c r="N45" s="3"/>
    </row>
    <row r="46" spans="1:14" ht="42.75" x14ac:dyDescent="0.2">
      <c r="A46" s="14">
        <v>12</v>
      </c>
      <c r="B46" s="15">
        <v>211714</v>
      </c>
      <c r="C46" s="101" t="s">
        <v>49</v>
      </c>
      <c r="D46" s="28">
        <v>0</v>
      </c>
      <c r="E46" s="19">
        <v>80052</v>
      </c>
      <c r="F46" s="19">
        <v>80051.64</v>
      </c>
      <c r="G46" s="93">
        <v>1</v>
      </c>
      <c r="H46" s="93">
        <v>0.1</v>
      </c>
      <c r="I46" s="93">
        <v>0</v>
      </c>
      <c r="J46" s="93">
        <v>0</v>
      </c>
      <c r="K46" s="93">
        <v>0.1</v>
      </c>
      <c r="L46" s="94">
        <f t="shared" si="2"/>
        <v>0.1</v>
      </c>
      <c r="N46" s="3"/>
    </row>
    <row r="47" spans="1:14" ht="42.75" x14ac:dyDescent="0.2">
      <c r="A47" s="14">
        <v>13</v>
      </c>
      <c r="B47" s="16">
        <v>190122</v>
      </c>
      <c r="C47" s="101" t="s">
        <v>50</v>
      </c>
      <c r="D47" s="28">
        <v>0</v>
      </c>
      <c r="E47" s="19">
        <v>11510337</v>
      </c>
      <c r="F47" s="19">
        <v>696079.77</v>
      </c>
      <c r="G47" s="93">
        <v>0</v>
      </c>
      <c r="H47" s="93">
        <v>2.5</v>
      </c>
      <c r="I47" s="93">
        <v>0</v>
      </c>
      <c r="J47" s="93">
        <v>0</v>
      </c>
      <c r="K47" s="93">
        <v>0.51</v>
      </c>
      <c r="L47" s="94">
        <f t="shared" si="2"/>
        <v>0.51</v>
      </c>
      <c r="N47" s="3"/>
    </row>
    <row r="48" spans="1:14" ht="42.75" x14ac:dyDescent="0.2">
      <c r="A48" s="14">
        <v>14</v>
      </c>
      <c r="B48" s="17">
        <v>209138</v>
      </c>
      <c r="C48" s="101" t="s">
        <v>14</v>
      </c>
      <c r="D48" s="28">
        <v>0</v>
      </c>
      <c r="E48" s="28">
        <v>1000000</v>
      </c>
      <c r="F48" s="19">
        <v>0</v>
      </c>
      <c r="G48" s="93"/>
      <c r="H48" s="93">
        <v>1.01</v>
      </c>
      <c r="I48" s="93">
        <v>0</v>
      </c>
      <c r="J48" s="93">
        <v>0</v>
      </c>
      <c r="K48" s="93">
        <v>0.66</v>
      </c>
      <c r="L48" s="94">
        <f t="shared" si="2"/>
        <v>0.66</v>
      </c>
    </row>
    <row r="49" spans="1:12" ht="28.5" x14ac:dyDescent="0.2">
      <c r="A49" s="14">
        <v>15</v>
      </c>
      <c r="B49" s="15">
        <v>209024</v>
      </c>
      <c r="C49" s="101" t="s">
        <v>15</v>
      </c>
      <c r="D49" s="28">
        <v>26000000</v>
      </c>
      <c r="E49" s="28">
        <v>17555000</v>
      </c>
      <c r="F49" s="19">
        <v>9658613.8000000007</v>
      </c>
      <c r="G49" s="93">
        <v>9</v>
      </c>
      <c r="H49" s="93">
        <v>6.19</v>
      </c>
      <c r="I49" s="93">
        <v>0</v>
      </c>
      <c r="J49" s="93">
        <v>0</v>
      </c>
      <c r="K49" s="93">
        <v>4.2</v>
      </c>
      <c r="L49" s="94">
        <f t="shared" si="2"/>
        <v>4.2</v>
      </c>
    </row>
    <row r="50" spans="1:12" ht="57" x14ac:dyDescent="0.2">
      <c r="A50" s="14">
        <v>16</v>
      </c>
      <c r="B50" s="15">
        <v>210685</v>
      </c>
      <c r="C50" s="101" t="s">
        <v>51</v>
      </c>
      <c r="D50" s="28">
        <v>11000000</v>
      </c>
      <c r="E50" s="28">
        <v>58660675</v>
      </c>
      <c r="F50" s="19">
        <v>46925830.009999998</v>
      </c>
      <c r="G50" s="93">
        <v>12</v>
      </c>
      <c r="H50" s="93">
        <v>15.44</v>
      </c>
      <c r="I50" s="93">
        <v>0</v>
      </c>
      <c r="J50" s="93">
        <v>3.48</v>
      </c>
      <c r="K50" s="93">
        <v>11.77</v>
      </c>
      <c r="L50" s="94">
        <f t="shared" si="2"/>
        <v>15.25</v>
      </c>
    </row>
    <row r="51" spans="1:12" ht="42.75" x14ac:dyDescent="0.2">
      <c r="A51" s="14">
        <f t="shared" ref="A51:A52" si="4">A50+1</f>
        <v>17</v>
      </c>
      <c r="B51" s="15">
        <v>210687</v>
      </c>
      <c r="C51" s="101" t="s">
        <v>52</v>
      </c>
      <c r="D51" s="28">
        <v>21142858</v>
      </c>
      <c r="E51" s="28">
        <v>47804210</v>
      </c>
      <c r="F51" s="19">
        <v>20108210.489999998</v>
      </c>
      <c r="G51" s="93">
        <v>10</v>
      </c>
      <c r="H51" s="93">
        <v>26.56</v>
      </c>
      <c r="I51" s="93">
        <v>0</v>
      </c>
      <c r="J51" s="93">
        <v>8.7100000000000009</v>
      </c>
      <c r="K51" s="93">
        <v>15.49</v>
      </c>
      <c r="L51" s="94">
        <f t="shared" si="2"/>
        <v>24.200000000000003</v>
      </c>
    </row>
    <row r="52" spans="1:12" ht="42.75" x14ac:dyDescent="0.2">
      <c r="A52" s="14">
        <f t="shared" si="4"/>
        <v>18</v>
      </c>
      <c r="B52" s="15">
        <v>210688</v>
      </c>
      <c r="C52" s="101" t="s">
        <v>53</v>
      </c>
      <c r="D52" s="28">
        <v>97000000</v>
      </c>
      <c r="E52" s="28">
        <v>119100323</v>
      </c>
      <c r="F52" s="19">
        <v>21724837.23</v>
      </c>
      <c r="G52" s="93">
        <v>14</v>
      </c>
      <c r="H52" s="93">
        <v>16.54</v>
      </c>
      <c r="I52" s="93">
        <v>0</v>
      </c>
      <c r="J52" s="93">
        <v>3.21</v>
      </c>
      <c r="K52" s="93">
        <v>5.17</v>
      </c>
      <c r="L52" s="94">
        <f t="shared" si="2"/>
        <v>8.379999999999999</v>
      </c>
    </row>
    <row r="53" spans="1:12" ht="18.75" customHeight="1" x14ac:dyDescent="0.2">
      <c r="A53" s="40" t="s">
        <v>3</v>
      </c>
      <c r="B53" s="41" t="s">
        <v>4</v>
      </c>
      <c r="C53" s="36" t="s">
        <v>5</v>
      </c>
      <c r="D53" s="28"/>
      <c r="E53" s="28"/>
      <c r="F53" s="19"/>
      <c r="G53" s="93"/>
      <c r="H53" s="93"/>
      <c r="I53" s="93"/>
      <c r="J53" s="93"/>
      <c r="K53" s="93"/>
      <c r="L53" s="94"/>
    </row>
    <row r="54" spans="1:12" ht="42.75" x14ac:dyDescent="0.2">
      <c r="A54" s="14">
        <v>1</v>
      </c>
      <c r="B54" s="31">
        <v>167405</v>
      </c>
      <c r="C54" s="101" t="s">
        <v>55</v>
      </c>
      <c r="D54" s="28">
        <v>31881336</v>
      </c>
      <c r="E54" s="28">
        <v>31881336</v>
      </c>
      <c r="F54" s="19">
        <v>0</v>
      </c>
      <c r="G54" s="93">
        <v>17</v>
      </c>
      <c r="H54" s="93">
        <v>17.010000000000002</v>
      </c>
      <c r="I54" s="93">
        <v>0</v>
      </c>
      <c r="J54" s="93">
        <v>0.47</v>
      </c>
      <c r="K54" s="93">
        <v>8.0500000000000007</v>
      </c>
      <c r="L54" s="94">
        <f t="shared" ref="L54:L61" si="5">SUM(I54:K54)</f>
        <v>8.5200000000000014</v>
      </c>
    </row>
    <row r="55" spans="1:12" ht="42.75" x14ac:dyDescent="0.2">
      <c r="A55" s="14">
        <f t="shared" ref="A55:A72" si="6">A54+1</f>
        <v>2</v>
      </c>
      <c r="B55" s="31">
        <v>191415</v>
      </c>
      <c r="C55" s="101" t="s">
        <v>56</v>
      </c>
      <c r="D55" s="28">
        <v>1381000</v>
      </c>
      <c r="E55" s="28">
        <v>1381000</v>
      </c>
      <c r="F55" s="19">
        <v>261315.22</v>
      </c>
      <c r="G55" s="93">
        <v>80</v>
      </c>
      <c r="H55" s="93">
        <v>9</v>
      </c>
      <c r="I55" s="93">
        <v>0</v>
      </c>
      <c r="J55" s="93">
        <v>9</v>
      </c>
      <c r="K55" s="93">
        <v>0</v>
      </c>
      <c r="L55" s="94">
        <f t="shared" si="5"/>
        <v>9</v>
      </c>
    </row>
    <row r="56" spans="1:12" ht="57" x14ac:dyDescent="0.2">
      <c r="A56" s="14">
        <v>3</v>
      </c>
      <c r="B56" s="15">
        <v>226253</v>
      </c>
      <c r="C56" s="101" t="s">
        <v>57</v>
      </c>
      <c r="D56" s="28">
        <v>10000000</v>
      </c>
      <c r="E56" s="28">
        <v>10000000</v>
      </c>
      <c r="F56" s="19">
        <v>638236.97</v>
      </c>
      <c r="G56" s="93">
        <v>2</v>
      </c>
      <c r="H56" s="93">
        <v>2</v>
      </c>
      <c r="I56" s="93">
        <v>0</v>
      </c>
      <c r="J56" s="93">
        <v>0</v>
      </c>
      <c r="K56" s="93">
        <v>1.1000000000000001</v>
      </c>
      <c r="L56" s="94">
        <f t="shared" si="5"/>
        <v>1.1000000000000001</v>
      </c>
    </row>
    <row r="57" spans="1:12" ht="28.5" x14ac:dyDescent="0.2">
      <c r="A57" s="14">
        <v>4</v>
      </c>
      <c r="B57" s="15">
        <v>226258</v>
      </c>
      <c r="C57" s="101" t="s">
        <v>58</v>
      </c>
      <c r="D57" s="28">
        <v>20000000</v>
      </c>
      <c r="E57" s="28">
        <v>20000000</v>
      </c>
      <c r="F57" s="19">
        <v>11411364.810000001</v>
      </c>
      <c r="G57" s="93">
        <v>80</v>
      </c>
      <c r="H57" s="93">
        <v>100</v>
      </c>
      <c r="I57" s="93">
        <v>0</v>
      </c>
      <c r="J57" s="93">
        <v>7.42</v>
      </c>
      <c r="K57" s="93">
        <v>62.68</v>
      </c>
      <c r="L57" s="94">
        <f t="shared" si="5"/>
        <v>70.099999999999994</v>
      </c>
    </row>
    <row r="58" spans="1:12" ht="28.5" x14ac:dyDescent="0.2">
      <c r="A58" s="14">
        <f t="shared" si="6"/>
        <v>5</v>
      </c>
      <c r="B58" s="15">
        <v>226259</v>
      </c>
      <c r="C58" s="101" t="s">
        <v>59</v>
      </c>
      <c r="D58" s="28">
        <v>20000000</v>
      </c>
      <c r="E58" s="28">
        <v>20000000</v>
      </c>
      <c r="F58" s="19">
        <v>8456971.6400000006</v>
      </c>
      <c r="G58" s="93">
        <v>58</v>
      </c>
      <c r="H58" s="93">
        <v>100</v>
      </c>
      <c r="I58" s="93">
        <v>0</v>
      </c>
      <c r="J58" s="93">
        <v>0</v>
      </c>
      <c r="K58" s="93">
        <v>60.95</v>
      </c>
      <c r="L58" s="94">
        <f t="shared" si="5"/>
        <v>60.95</v>
      </c>
    </row>
    <row r="59" spans="1:12" ht="57" x14ac:dyDescent="0.2">
      <c r="A59" s="14">
        <f t="shared" si="6"/>
        <v>6</v>
      </c>
      <c r="B59" s="31">
        <v>226260</v>
      </c>
      <c r="C59" s="101" t="s">
        <v>60</v>
      </c>
      <c r="D59" s="28">
        <v>20000000</v>
      </c>
      <c r="E59" s="28">
        <v>20000000</v>
      </c>
      <c r="F59" s="19">
        <v>149668.01</v>
      </c>
      <c r="G59" s="93">
        <v>2</v>
      </c>
      <c r="H59" s="93">
        <v>3</v>
      </c>
      <c r="I59" s="93">
        <v>0</v>
      </c>
      <c r="J59" s="93">
        <v>0.14000000000000001</v>
      </c>
      <c r="K59" s="93">
        <v>1.97</v>
      </c>
      <c r="L59" s="94">
        <f t="shared" si="5"/>
        <v>2.11</v>
      </c>
    </row>
    <row r="60" spans="1:12" ht="57" x14ac:dyDescent="0.2">
      <c r="A60" s="14">
        <f t="shared" si="6"/>
        <v>7</v>
      </c>
      <c r="B60" s="31">
        <v>226261</v>
      </c>
      <c r="C60" s="101" t="s">
        <v>61</v>
      </c>
      <c r="D60" s="28">
        <v>10000000</v>
      </c>
      <c r="E60" s="28">
        <v>10000000</v>
      </c>
      <c r="F60" s="19">
        <v>16800</v>
      </c>
      <c r="G60" s="93">
        <v>3</v>
      </c>
      <c r="H60" s="93">
        <v>2</v>
      </c>
      <c r="I60" s="93">
        <v>0</v>
      </c>
      <c r="J60" s="93">
        <v>0.11</v>
      </c>
      <c r="K60" s="93">
        <v>0.34</v>
      </c>
      <c r="L60" s="94">
        <f t="shared" si="5"/>
        <v>0.45</v>
      </c>
    </row>
    <row r="61" spans="1:12" ht="42.75" x14ac:dyDescent="0.2">
      <c r="A61" s="14">
        <f t="shared" si="6"/>
        <v>8</v>
      </c>
      <c r="B61" s="15">
        <v>226757</v>
      </c>
      <c r="C61" s="101" t="s">
        <v>62</v>
      </c>
      <c r="D61" s="28">
        <v>10000000</v>
      </c>
      <c r="E61" s="28">
        <v>10000000</v>
      </c>
      <c r="F61" s="19">
        <v>624815.42000000004</v>
      </c>
      <c r="G61" s="93">
        <v>25</v>
      </c>
      <c r="H61" s="93">
        <v>30</v>
      </c>
      <c r="I61" s="93">
        <v>0</v>
      </c>
      <c r="J61" s="93">
        <v>0</v>
      </c>
      <c r="K61" s="93">
        <v>6</v>
      </c>
      <c r="L61" s="94">
        <f t="shared" si="5"/>
        <v>6</v>
      </c>
    </row>
    <row r="62" spans="1:12" ht="15" x14ac:dyDescent="0.2">
      <c r="A62" s="40" t="s">
        <v>125</v>
      </c>
      <c r="B62" s="15"/>
      <c r="C62" s="101"/>
      <c r="D62" s="28"/>
      <c r="E62" s="28"/>
      <c r="F62" s="19"/>
      <c r="G62" s="93"/>
      <c r="H62" s="93"/>
      <c r="I62" s="93"/>
      <c r="J62" s="93"/>
      <c r="K62" s="93"/>
      <c r="L62" s="94"/>
    </row>
    <row r="63" spans="1:12" ht="42.75" x14ac:dyDescent="0.2">
      <c r="A63" s="14">
        <v>1</v>
      </c>
      <c r="B63" s="30">
        <v>207422</v>
      </c>
      <c r="C63" s="101" t="s">
        <v>98</v>
      </c>
      <c r="D63" s="28">
        <v>0</v>
      </c>
      <c r="E63" s="28">
        <v>1869289</v>
      </c>
      <c r="F63" s="19">
        <v>1492829.31</v>
      </c>
      <c r="G63" s="93">
        <v>0</v>
      </c>
      <c r="H63" s="93">
        <v>0.55000000000000004</v>
      </c>
      <c r="I63" s="93">
        <v>0</v>
      </c>
      <c r="J63" s="93">
        <v>0</v>
      </c>
      <c r="K63" s="93">
        <v>0.5</v>
      </c>
      <c r="L63" s="94">
        <f t="shared" ref="L63:L83" si="7">SUM(I63:K63)</f>
        <v>0.5</v>
      </c>
    </row>
    <row r="64" spans="1:12" ht="42.75" x14ac:dyDescent="0.2">
      <c r="A64" s="14">
        <f t="shared" si="6"/>
        <v>2</v>
      </c>
      <c r="B64" s="30">
        <v>207434</v>
      </c>
      <c r="C64" s="101" t="s">
        <v>99</v>
      </c>
      <c r="D64" s="28">
        <v>0</v>
      </c>
      <c r="E64" s="28">
        <v>14500000</v>
      </c>
      <c r="F64" s="19">
        <v>14473035.630000001</v>
      </c>
      <c r="G64" s="93">
        <v>0</v>
      </c>
      <c r="H64" s="93">
        <v>4.03</v>
      </c>
      <c r="I64" s="93">
        <v>0</v>
      </c>
      <c r="J64" s="93">
        <v>2.2799999999999998</v>
      </c>
      <c r="K64" s="93">
        <v>1.75</v>
      </c>
      <c r="L64" s="94">
        <f t="shared" si="7"/>
        <v>4.0299999999999994</v>
      </c>
    </row>
    <row r="65" spans="1:12" ht="42.75" x14ac:dyDescent="0.2">
      <c r="A65" s="14">
        <f t="shared" si="6"/>
        <v>3</v>
      </c>
      <c r="B65" s="30">
        <v>207592</v>
      </c>
      <c r="C65" s="101" t="s">
        <v>100</v>
      </c>
      <c r="D65" s="28">
        <v>0</v>
      </c>
      <c r="E65" s="28">
        <v>1617237</v>
      </c>
      <c r="F65" s="19">
        <v>1058855.95</v>
      </c>
      <c r="G65" s="93">
        <v>0</v>
      </c>
      <c r="H65" s="93">
        <v>0.47</v>
      </c>
      <c r="I65" s="93">
        <v>0</v>
      </c>
      <c r="J65" s="93">
        <v>0.12</v>
      </c>
      <c r="K65" s="93">
        <v>0</v>
      </c>
      <c r="L65" s="94">
        <f t="shared" si="7"/>
        <v>0.12</v>
      </c>
    </row>
    <row r="66" spans="1:12" ht="57" x14ac:dyDescent="0.2">
      <c r="A66" s="14">
        <v>4</v>
      </c>
      <c r="B66" s="30">
        <v>208416</v>
      </c>
      <c r="C66" s="101" t="s">
        <v>101</v>
      </c>
      <c r="D66" s="28">
        <v>0</v>
      </c>
      <c r="E66" s="28">
        <v>3500000</v>
      </c>
      <c r="F66" s="19">
        <v>2020244.93</v>
      </c>
      <c r="G66" s="93">
        <v>0.2</v>
      </c>
      <c r="H66" s="93">
        <v>1.0900000000000001</v>
      </c>
      <c r="I66" s="93">
        <v>0</v>
      </c>
      <c r="J66" s="93">
        <v>0.64</v>
      </c>
      <c r="K66" s="93">
        <v>0</v>
      </c>
      <c r="L66" s="94">
        <f t="shared" si="7"/>
        <v>0.64</v>
      </c>
    </row>
    <row r="67" spans="1:12" ht="42.75" x14ac:dyDescent="0.2">
      <c r="A67" s="14">
        <f t="shared" si="6"/>
        <v>5</v>
      </c>
      <c r="B67" s="30">
        <v>208418</v>
      </c>
      <c r="C67" s="101" t="s">
        <v>102</v>
      </c>
      <c r="D67" s="28">
        <v>0</v>
      </c>
      <c r="E67" s="28">
        <v>3528585</v>
      </c>
      <c r="F67" s="19">
        <v>3518584.66</v>
      </c>
      <c r="G67" s="93">
        <v>0</v>
      </c>
      <c r="H67" s="93">
        <v>1.04</v>
      </c>
      <c r="I67" s="93">
        <v>0</v>
      </c>
      <c r="J67" s="93">
        <v>1.04</v>
      </c>
      <c r="K67" s="93">
        <v>0</v>
      </c>
      <c r="L67" s="94">
        <f t="shared" si="7"/>
        <v>1.04</v>
      </c>
    </row>
    <row r="68" spans="1:12" ht="28.5" x14ac:dyDescent="0.2">
      <c r="A68" s="14">
        <v>6</v>
      </c>
      <c r="B68" s="30">
        <v>208645</v>
      </c>
      <c r="C68" s="101" t="s">
        <v>103</v>
      </c>
      <c r="D68" s="28">
        <v>0</v>
      </c>
      <c r="E68" s="28">
        <v>13500000</v>
      </c>
      <c r="F68" s="19">
        <v>4448171.6399999997</v>
      </c>
      <c r="G68" s="93">
        <v>0</v>
      </c>
      <c r="H68" s="93">
        <v>3.97</v>
      </c>
      <c r="I68" s="93">
        <v>0</v>
      </c>
      <c r="J68" s="93">
        <v>1.35</v>
      </c>
      <c r="K68" s="93">
        <v>0.46</v>
      </c>
      <c r="L68" s="94">
        <f t="shared" si="7"/>
        <v>1.81</v>
      </c>
    </row>
    <row r="69" spans="1:12" ht="28.5" x14ac:dyDescent="0.2">
      <c r="A69" s="14">
        <v>7</v>
      </c>
      <c r="B69" s="30">
        <v>209064</v>
      </c>
      <c r="C69" s="101" t="s">
        <v>104</v>
      </c>
      <c r="D69" s="28">
        <v>0</v>
      </c>
      <c r="E69" s="28">
        <v>8000000</v>
      </c>
      <c r="F69" s="19">
        <v>5416858.5999999996</v>
      </c>
      <c r="G69" s="93">
        <v>0</v>
      </c>
      <c r="H69" s="93">
        <v>2.35</v>
      </c>
      <c r="I69" s="93">
        <v>0</v>
      </c>
      <c r="J69" s="93">
        <v>1.63</v>
      </c>
      <c r="K69" s="93">
        <v>0</v>
      </c>
      <c r="L69" s="94">
        <f t="shared" si="7"/>
        <v>1.63</v>
      </c>
    </row>
    <row r="70" spans="1:12" ht="42.75" x14ac:dyDescent="0.2">
      <c r="A70" s="14">
        <f t="shared" si="6"/>
        <v>8</v>
      </c>
      <c r="B70" s="30">
        <v>189880</v>
      </c>
      <c r="C70" s="101" t="s">
        <v>105</v>
      </c>
      <c r="D70" s="28">
        <v>0</v>
      </c>
      <c r="E70" s="28">
        <v>17425147</v>
      </c>
      <c r="F70" s="19">
        <v>9018762.7200000007</v>
      </c>
      <c r="G70" s="93">
        <v>0</v>
      </c>
      <c r="H70" s="93">
        <v>6.22</v>
      </c>
      <c r="I70" s="93">
        <v>0</v>
      </c>
      <c r="J70" s="93">
        <v>3.33</v>
      </c>
      <c r="K70" s="93">
        <v>0</v>
      </c>
      <c r="L70" s="94">
        <f t="shared" si="7"/>
        <v>3.33</v>
      </c>
    </row>
    <row r="71" spans="1:12" ht="28.5" x14ac:dyDescent="0.2">
      <c r="A71" s="14">
        <v>9</v>
      </c>
      <c r="B71" s="30">
        <v>207390</v>
      </c>
      <c r="C71" s="101" t="s">
        <v>106</v>
      </c>
      <c r="D71" s="28">
        <v>0</v>
      </c>
      <c r="E71" s="28">
        <v>7660140</v>
      </c>
      <c r="F71" s="19">
        <v>1459785.6</v>
      </c>
      <c r="G71" s="93">
        <v>0</v>
      </c>
      <c r="H71" s="93">
        <v>2.39</v>
      </c>
      <c r="I71" s="93">
        <v>0</v>
      </c>
      <c r="J71" s="93">
        <v>0.42</v>
      </c>
      <c r="K71" s="93">
        <v>0.8</v>
      </c>
      <c r="L71" s="94">
        <f t="shared" si="7"/>
        <v>1.22</v>
      </c>
    </row>
    <row r="72" spans="1:12" ht="42.75" x14ac:dyDescent="0.2">
      <c r="A72" s="14">
        <f t="shared" si="6"/>
        <v>10</v>
      </c>
      <c r="B72" s="30">
        <v>208027</v>
      </c>
      <c r="C72" s="101" t="s">
        <v>107</v>
      </c>
      <c r="D72" s="28">
        <v>0</v>
      </c>
      <c r="E72" s="28">
        <v>21476501</v>
      </c>
      <c r="F72" s="19">
        <v>13069257.52</v>
      </c>
      <c r="G72" s="93">
        <v>0</v>
      </c>
      <c r="H72" s="93">
        <v>8.26</v>
      </c>
      <c r="I72" s="93">
        <v>0</v>
      </c>
      <c r="J72" s="93">
        <v>3.85</v>
      </c>
      <c r="K72" s="93">
        <v>0</v>
      </c>
      <c r="L72" s="94">
        <f t="shared" si="7"/>
        <v>3.85</v>
      </c>
    </row>
    <row r="73" spans="1:12" ht="42.75" x14ac:dyDescent="0.2">
      <c r="A73" s="14">
        <v>11</v>
      </c>
      <c r="B73" s="30">
        <v>208875</v>
      </c>
      <c r="C73" s="101" t="s">
        <v>108</v>
      </c>
      <c r="D73" s="28">
        <v>0</v>
      </c>
      <c r="E73" s="28">
        <v>4000000</v>
      </c>
      <c r="F73" s="19">
        <v>1589926.54</v>
      </c>
      <c r="G73" s="93">
        <v>0</v>
      </c>
      <c r="H73" s="93">
        <v>1.4</v>
      </c>
      <c r="I73" s="93">
        <v>0</v>
      </c>
      <c r="J73" s="93">
        <v>0.25</v>
      </c>
      <c r="K73" s="93">
        <v>0</v>
      </c>
      <c r="L73" s="94">
        <f t="shared" si="7"/>
        <v>0.25</v>
      </c>
    </row>
    <row r="74" spans="1:12" ht="28.5" x14ac:dyDescent="0.2">
      <c r="A74" s="14">
        <f t="shared" ref="A74:A83" si="8">A73+1</f>
        <v>12</v>
      </c>
      <c r="B74" s="30">
        <v>208879</v>
      </c>
      <c r="C74" s="101" t="s">
        <v>109</v>
      </c>
      <c r="D74" s="28">
        <v>0</v>
      </c>
      <c r="E74" s="28">
        <v>18564911</v>
      </c>
      <c r="F74" s="19">
        <v>11654751.92</v>
      </c>
      <c r="G74" s="93">
        <v>0</v>
      </c>
      <c r="H74" s="93">
        <v>6.51</v>
      </c>
      <c r="I74" s="93">
        <v>0</v>
      </c>
      <c r="J74" s="93">
        <v>3.45</v>
      </c>
      <c r="K74" s="93">
        <v>0.16</v>
      </c>
      <c r="L74" s="94">
        <f t="shared" si="7"/>
        <v>3.6100000000000003</v>
      </c>
    </row>
    <row r="75" spans="1:12" ht="45" customHeight="1" x14ac:dyDescent="0.2">
      <c r="A75" s="14">
        <f t="shared" si="8"/>
        <v>13</v>
      </c>
      <c r="B75" s="30">
        <v>208896</v>
      </c>
      <c r="C75" s="101" t="s">
        <v>110</v>
      </c>
      <c r="D75" s="28">
        <v>0</v>
      </c>
      <c r="E75" s="28">
        <f>4654701+1018918</f>
        <v>5673619</v>
      </c>
      <c r="F75" s="19">
        <f>1979541.57+1018917.76</f>
        <v>2998459.33</v>
      </c>
      <c r="G75" s="93">
        <v>0</v>
      </c>
      <c r="H75" s="93">
        <v>1.93</v>
      </c>
      <c r="I75" s="93">
        <v>0</v>
      </c>
      <c r="J75" s="93">
        <v>0</v>
      </c>
      <c r="K75" s="93">
        <v>1.91</v>
      </c>
      <c r="L75" s="94">
        <f t="shared" si="7"/>
        <v>1.91</v>
      </c>
    </row>
    <row r="76" spans="1:12" ht="42.75" x14ac:dyDescent="0.2">
      <c r="A76" s="14">
        <f>A75+1</f>
        <v>14</v>
      </c>
      <c r="B76" s="30">
        <v>209049</v>
      </c>
      <c r="C76" s="101" t="s">
        <v>111</v>
      </c>
      <c r="D76" s="28">
        <v>0</v>
      </c>
      <c r="E76" s="28">
        <v>12515832</v>
      </c>
      <c r="F76" s="19">
        <v>11175350.1</v>
      </c>
      <c r="G76" s="93">
        <v>0</v>
      </c>
      <c r="H76" s="93">
        <v>4.63</v>
      </c>
      <c r="I76" s="93">
        <v>0</v>
      </c>
      <c r="J76" s="93">
        <v>2.58</v>
      </c>
      <c r="K76" s="93">
        <v>1.86</v>
      </c>
      <c r="L76" s="94">
        <f t="shared" si="7"/>
        <v>4.4400000000000004</v>
      </c>
    </row>
    <row r="77" spans="1:12" ht="42.75" x14ac:dyDescent="0.2">
      <c r="A77" s="14">
        <f t="shared" si="8"/>
        <v>15</v>
      </c>
      <c r="B77" s="30">
        <v>209054</v>
      </c>
      <c r="C77" s="101" t="s">
        <v>112</v>
      </c>
      <c r="D77" s="28">
        <v>0</v>
      </c>
      <c r="E77" s="28">
        <v>10612164</v>
      </c>
      <c r="F77" s="19">
        <v>9576448.0199999996</v>
      </c>
      <c r="G77" s="93">
        <v>0</v>
      </c>
      <c r="H77" s="93">
        <v>3.79</v>
      </c>
      <c r="I77" s="93">
        <v>0</v>
      </c>
      <c r="J77" s="93">
        <v>1.98</v>
      </c>
      <c r="K77" s="93">
        <v>1.79</v>
      </c>
      <c r="L77" s="94">
        <f t="shared" si="7"/>
        <v>3.77</v>
      </c>
    </row>
    <row r="78" spans="1:12" ht="42.75" x14ac:dyDescent="0.2">
      <c r="A78" s="14">
        <f t="shared" si="8"/>
        <v>16</v>
      </c>
      <c r="B78" s="30">
        <v>209056</v>
      </c>
      <c r="C78" s="101" t="s">
        <v>113</v>
      </c>
      <c r="D78" s="28">
        <v>0</v>
      </c>
      <c r="E78" s="28">
        <v>13000000</v>
      </c>
      <c r="F78" s="19">
        <v>12999693.57</v>
      </c>
      <c r="G78" s="93">
        <v>15.8</v>
      </c>
      <c r="H78" s="93">
        <v>15.81</v>
      </c>
      <c r="I78" s="93">
        <v>0</v>
      </c>
      <c r="J78" s="93">
        <v>6.31</v>
      </c>
      <c r="K78" s="93">
        <v>9.5</v>
      </c>
      <c r="L78" s="94">
        <f t="shared" si="7"/>
        <v>15.809999999999999</v>
      </c>
    </row>
    <row r="79" spans="1:12" ht="42.75" x14ac:dyDescent="0.2">
      <c r="A79" s="14">
        <f t="shared" si="8"/>
        <v>17</v>
      </c>
      <c r="B79" s="30">
        <v>209679</v>
      </c>
      <c r="C79" s="101" t="s">
        <v>114</v>
      </c>
      <c r="D79" s="28">
        <v>0</v>
      </c>
      <c r="E79" s="28">
        <v>231908</v>
      </c>
      <c r="F79" s="19">
        <v>231907.87</v>
      </c>
      <c r="G79" s="93">
        <v>0</v>
      </c>
      <c r="H79" s="93">
        <v>0.08</v>
      </c>
      <c r="I79" s="93">
        <v>0</v>
      </c>
      <c r="J79" s="93">
        <v>0.08</v>
      </c>
      <c r="K79" s="93">
        <v>0</v>
      </c>
      <c r="L79" s="94">
        <f t="shared" si="7"/>
        <v>0.08</v>
      </c>
    </row>
    <row r="80" spans="1:12" ht="42.75" x14ac:dyDescent="0.2">
      <c r="A80" s="14">
        <v>18</v>
      </c>
      <c r="B80" s="30">
        <v>189455</v>
      </c>
      <c r="C80" s="101" t="s">
        <v>115</v>
      </c>
      <c r="D80" s="28">
        <v>0</v>
      </c>
      <c r="E80" s="28">
        <v>817540</v>
      </c>
      <c r="F80" s="19">
        <v>566996.80000000005</v>
      </c>
      <c r="G80" s="93">
        <v>0</v>
      </c>
      <c r="H80" s="93">
        <v>0.41</v>
      </c>
      <c r="I80" s="93">
        <v>0</v>
      </c>
      <c r="J80" s="93">
        <v>0.24</v>
      </c>
      <c r="K80" s="93">
        <v>0</v>
      </c>
      <c r="L80" s="94">
        <f t="shared" si="7"/>
        <v>0.24</v>
      </c>
    </row>
    <row r="81" spans="1:12" ht="42.75" x14ac:dyDescent="0.2">
      <c r="A81" s="14">
        <v>19</v>
      </c>
      <c r="B81" s="30">
        <v>192588</v>
      </c>
      <c r="C81" s="101" t="s">
        <v>116</v>
      </c>
      <c r="D81" s="28">
        <v>0</v>
      </c>
      <c r="E81" s="28">
        <v>4813057</v>
      </c>
      <c r="F81" s="19">
        <v>1834299.22</v>
      </c>
      <c r="G81" s="93">
        <v>0.6</v>
      </c>
      <c r="H81" s="93">
        <v>0.76</v>
      </c>
      <c r="I81" s="93">
        <v>0</v>
      </c>
      <c r="J81" s="93">
        <v>0</v>
      </c>
      <c r="K81" s="93">
        <v>0</v>
      </c>
      <c r="L81" s="94">
        <f t="shared" si="7"/>
        <v>0</v>
      </c>
    </row>
    <row r="82" spans="1:12" ht="57" x14ac:dyDescent="0.2">
      <c r="A82" s="14">
        <f t="shared" si="8"/>
        <v>20</v>
      </c>
      <c r="B82" s="30">
        <v>192590</v>
      </c>
      <c r="C82" s="101" t="s">
        <v>117</v>
      </c>
      <c r="D82" s="28">
        <v>0</v>
      </c>
      <c r="E82" s="28">
        <v>2130450</v>
      </c>
      <c r="F82" s="19">
        <v>235868.85</v>
      </c>
      <c r="G82" s="93">
        <v>0</v>
      </c>
      <c r="H82" s="93">
        <v>0.36</v>
      </c>
      <c r="I82" s="93">
        <v>0</v>
      </c>
      <c r="J82" s="93">
        <v>0</v>
      </c>
      <c r="K82" s="93">
        <v>0</v>
      </c>
      <c r="L82" s="94">
        <f t="shared" si="7"/>
        <v>0</v>
      </c>
    </row>
    <row r="83" spans="1:12" ht="43.5" thickBot="1" x14ac:dyDescent="0.25">
      <c r="A83" s="35">
        <f t="shared" si="8"/>
        <v>21</v>
      </c>
      <c r="B83" s="128">
        <v>192589</v>
      </c>
      <c r="C83" s="129" t="s">
        <v>118</v>
      </c>
      <c r="D83" s="87">
        <v>0</v>
      </c>
      <c r="E83" s="87">
        <v>9211271</v>
      </c>
      <c r="F83" s="20">
        <v>2205342.36</v>
      </c>
      <c r="G83" s="95">
        <v>1</v>
      </c>
      <c r="H83" s="95">
        <v>1.46</v>
      </c>
      <c r="I83" s="95">
        <v>0</v>
      </c>
      <c r="J83" s="95">
        <v>0</v>
      </c>
      <c r="K83" s="95">
        <v>0</v>
      </c>
      <c r="L83" s="96">
        <f t="shared" si="7"/>
        <v>0</v>
      </c>
    </row>
    <row r="84" spans="1:12" ht="23.25" customHeight="1" thickBot="1" x14ac:dyDescent="0.25">
      <c r="A84" s="88"/>
      <c r="B84" s="89" t="s">
        <v>84</v>
      </c>
      <c r="C84" s="89"/>
      <c r="D84" s="90">
        <f t="shared" ref="D84:L84" si="9">SUM(D8:D83)</f>
        <v>1665825989</v>
      </c>
      <c r="E84" s="90">
        <f t="shared" si="9"/>
        <v>1669798142</v>
      </c>
      <c r="F84" s="90">
        <f t="shared" si="9"/>
        <v>540981762.92000008</v>
      </c>
      <c r="G84" s="97">
        <f t="shared" si="9"/>
        <v>846.30000000000007</v>
      </c>
      <c r="H84" s="97">
        <f t="shared" si="9"/>
        <v>721.5999999999998</v>
      </c>
      <c r="I84" s="97">
        <f t="shared" si="9"/>
        <v>0</v>
      </c>
      <c r="J84" s="97">
        <f t="shared" si="9"/>
        <v>101.75999999999999</v>
      </c>
      <c r="K84" s="97">
        <f t="shared" si="9"/>
        <v>318.99000000000007</v>
      </c>
      <c r="L84" s="98">
        <f t="shared" si="9"/>
        <v>420.74999999999994</v>
      </c>
    </row>
    <row r="85" spans="1:12" ht="15" thickBot="1" x14ac:dyDescent="0.25"/>
    <row r="86" spans="1:12" ht="59.25" customHeight="1" thickBot="1" x14ac:dyDescent="0.25">
      <c r="B86" s="62" t="s">
        <v>88</v>
      </c>
      <c r="C86" s="63"/>
    </row>
  </sheetData>
  <mergeCells count="13">
    <mergeCell ref="A1:L1"/>
    <mergeCell ref="A2:L2"/>
    <mergeCell ref="A3:L3"/>
    <mergeCell ref="B86:C86"/>
    <mergeCell ref="B84:C84"/>
    <mergeCell ref="A34:C34"/>
    <mergeCell ref="I5:L5"/>
    <mergeCell ref="D5:F5"/>
    <mergeCell ref="G5:H5"/>
    <mergeCell ref="A7:C7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scale="43" fitToHeight="0" orientation="portrait" r:id="rId1"/>
  <rowBreaks count="1" manualBreakCount="1">
    <brk id="4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L34"/>
  <sheetViews>
    <sheetView view="pageBreakPreview" zoomScale="80" zoomScaleNormal="80" zoomScaleSheetLayoutView="80" zoomScalePageLayoutView="55" workbookViewId="0">
      <selection sqref="A1:XFD1048576"/>
    </sheetView>
  </sheetViews>
  <sheetFormatPr baseColWidth="10" defaultColWidth="11.42578125" defaultRowHeight="14.25" x14ac:dyDescent="0.2"/>
  <cols>
    <col min="1" max="1" width="7.5703125" style="4" customWidth="1"/>
    <col min="2" max="2" width="11.42578125" style="4" customWidth="1"/>
    <col min="3" max="3" width="68.7109375" style="140" customWidth="1"/>
    <col min="4" max="4" width="19.140625" style="142" bestFit="1" customWidth="1"/>
    <col min="5" max="5" width="17.85546875" style="18" bestFit="1" customWidth="1"/>
    <col min="6" max="6" width="15.7109375" style="18" bestFit="1" customWidth="1"/>
    <col min="7" max="7" width="15.85546875" style="18" bestFit="1" customWidth="1"/>
    <col min="8" max="8" width="13.5703125" style="18" bestFit="1" customWidth="1"/>
    <col min="9" max="9" width="11.85546875" style="18" bestFit="1" customWidth="1"/>
    <col min="10" max="10" width="15.42578125" style="18" bestFit="1" customWidth="1"/>
    <col min="11" max="11" width="12.5703125" style="18" bestFit="1" customWidth="1"/>
    <col min="12" max="12" width="11.28515625" style="18" bestFit="1" customWidth="1"/>
    <col min="13" max="15" width="11.42578125" style="4"/>
    <col min="16" max="16" width="16" style="4" customWidth="1"/>
    <col min="17" max="18" width="16.7109375" style="4" customWidth="1"/>
    <col min="19" max="16384" width="11.42578125" style="4"/>
  </cols>
  <sheetData>
    <row r="1" spans="1:12" s="4" customFormat="1" ht="14.2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4" customFormat="1" ht="14.25" customHeight="1" x14ac:dyDescent="0.2">
      <c r="A2" s="68" t="s">
        <v>66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s="4" customFormat="1" ht="15" customHeight="1" thickBo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s="4" customFormat="1" ht="15" x14ac:dyDescent="0.2">
      <c r="A4" s="69" t="s">
        <v>3</v>
      </c>
      <c r="B4" s="71" t="s">
        <v>4</v>
      </c>
      <c r="C4" s="73" t="s">
        <v>5</v>
      </c>
      <c r="D4" s="66" t="s">
        <v>95</v>
      </c>
      <c r="E4" s="66"/>
      <c r="F4" s="51"/>
      <c r="G4" s="113"/>
      <c r="H4" s="66"/>
      <c r="I4" s="66" t="s">
        <v>97</v>
      </c>
      <c r="J4" s="66"/>
      <c r="K4" s="66"/>
      <c r="L4" s="67"/>
    </row>
    <row r="5" spans="1:12" s="4" customFormat="1" ht="38.25" customHeight="1" thickBot="1" x14ac:dyDescent="0.25">
      <c r="A5" s="70"/>
      <c r="B5" s="72"/>
      <c r="C5" s="74"/>
      <c r="D5" s="37" t="s">
        <v>93</v>
      </c>
      <c r="E5" s="37" t="s">
        <v>92</v>
      </c>
      <c r="F5" s="109" t="s">
        <v>94</v>
      </c>
      <c r="G5" s="114" t="s">
        <v>93</v>
      </c>
      <c r="H5" s="37" t="s">
        <v>92</v>
      </c>
      <c r="I5" s="37" t="s">
        <v>6</v>
      </c>
      <c r="J5" s="37" t="s">
        <v>7</v>
      </c>
      <c r="K5" s="37" t="s">
        <v>8</v>
      </c>
      <c r="L5" s="39" t="s">
        <v>96</v>
      </c>
    </row>
    <row r="6" spans="1:12" s="131" customFormat="1" ht="15" x14ac:dyDescent="0.2">
      <c r="A6" s="103" t="s">
        <v>67</v>
      </c>
      <c r="B6" s="104"/>
      <c r="C6" s="104"/>
      <c r="D6" s="105"/>
      <c r="E6" s="106"/>
      <c r="F6" s="110"/>
      <c r="G6" s="115"/>
      <c r="H6" s="107"/>
      <c r="I6" s="107"/>
      <c r="J6" s="107"/>
      <c r="K6" s="107"/>
      <c r="L6" s="108"/>
    </row>
    <row r="7" spans="1:12" s="131" customFormat="1" ht="30" customHeight="1" x14ac:dyDescent="0.2">
      <c r="A7" s="43">
        <v>1</v>
      </c>
      <c r="B7" s="44">
        <v>209399</v>
      </c>
      <c r="C7" s="48" t="s">
        <v>68</v>
      </c>
      <c r="D7" s="45">
        <v>0</v>
      </c>
      <c r="E7" s="45">
        <v>0</v>
      </c>
      <c r="F7" s="111">
        <v>0</v>
      </c>
      <c r="G7" s="116"/>
      <c r="H7" s="46">
        <v>745</v>
      </c>
      <c r="I7" s="46">
        <v>0</v>
      </c>
      <c r="J7" s="46">
        <v>0</v>
      </c>
      <c r="K7" s="46">
        <v>49.69</v>
      </c>
      <c r="L7" s="47">
        <f t="shared" ref="L7:L9" si="0">SUM(J7:K7)</f>
        <v>49.69</v>
      </c>
    </row>
    <row r="8" spans="1:12" s="131" customFormat="1" ht="30" customHeight="1" x14ac:dyDescent="0.2">
      <c r="A8" s="43">
        <v>2</v>
      </c>
      <c r="B8" s="44">
        <v>209397</v>
      </c>
      <c r="C8" s="48" t="s">
        <v>69</v>
      </c>
      <c r="D8" s="45">
        <v>0</v>
      </c>
      <c r="E8" s="45">
        <v>0</v>
      </c>
      <c r="F8" s="111">
        <v>0</v>
      </c>
      <c r="G8" s="116"/>
      <c r="H8" s="46"/>
      <c r="I8" s="46"/>
      <c r="J8" s="46">
        <v>0</v>
      </c>
      <c r="K8" s="46">
        <v>198.11</v>
      </c>
      <c r="L8" s="47">
        <f t="shared" si="0"/>
        <v>198.11</v>
      </c>
    </row>
    <row r="9" spans="1:12" s="4" customFormat="1" ht="30" customHeight="1" x14ac:dyDescent="0.2">
      <c r="A9" s="43">
        <v>3</v>
      </c>
      <c r="B9" s="44">
        <v>206196</v>
      </c>
      <c r="C9" s="48" t="s">
        <v>70</v>
      </c>
      <c r="D9" s="45">
        <v>0</v>
      </c>
      <c r="E9" s="45">
        <v>0</v>
      </c>
      <c r="F9" s="111">
        <v>0</v>
      </c>
      <c r="G9" s="116"/>
      <c r="H9" s="46"/>
      <c r="I9" s="46"/>
      <c r="J9" s="46">
        <v>0</v>
      </c>
      <c r="K9" s="46">
        <v>118.28</v>
      </c>
      <c r="L9" s="47">
        <f t="shared" si="0"/>
        <v>118.28</v>
      </c>
    </row>
    <row r="10" spans="1:12" s="4" customFormat="1" ht="30" customHeight="1" x14ac:dyDescent="0.2">
      <c r="A10" s="5">
        <v>4</v>
      </c>
      <c r="B10" s="6">
        <v>33423</v>
      </c>
      <c r="C10" s="132" t="s">
        <v>71</v>
      </c>
      <c r="D10" s="133">
        <v>0</v>
      </c>
      <c r="E10" s="19">
        <v>0</v>
      </c>
      <c r="F10" s="112">
        <v>0</v>
      </c>
      <c r="G10" s="117"/>
      <c r="H10" s="29"/>
      <c r="I10" s="29">
        <v>0</v>
      </c>
      <c r="J10" s="29">
        <v>297.49</v>
      </c>
      <c r="K10" s="29">
        <v>0</v>
      </c>
      <c r="L10" s="42">
        <f>SUM(I10:K10)</f>
        <v>297.49</v>
      </c>
    </row>
    <row r="11" spans="1:12" s="4" customFormat="1" ht="30" customHeight="1" x14ac:dyDescent="0.2">
      <c r="A11" s="5">
        <v>5</v>
      </c>
      <c r="B11" s="134">
        <v>150515</v>
      </c>
      <c r="C11" s="132" t="s">
        <v>119</v>
      </c>
      <c r="D11" s="133">
        <v>0</v>
      </c>
      <c r="E11" s="133">
        <v>0</v>
      </c>
      <c r="F11" s="112">
        <v>0</v>
      </c>
      <c r="G11" s="117">
        <v>0</v>
      </c>
      <c r="H11" s="29">
        <v>0</v>
      </c>
      <c r="I11" s="29">
        <v>0</v>
      </c>
      <c r="J11" s="29">
        <v>178</v>
      </c>
      <c r="K11" s="29">
        <v>0</v>
      </c>
      <c r="L11" s="42">
        <f>SUM(I11:K11)</f>
        <v>178</v>
      </c>
    </row>
    <row r="12" spans="1:12" s="4" customFormat="1" ht="30" customHeight="1" x14ac:dyDescent="0.2">
      <c r="A12" s="5">
        <v>6</v>
      </c>
      <c r="B12" s="134">
        <v>150509</v>
      </c>
      <c r="C12" s="132" t="s">
        <v>120</v>
      </c>
      <c r="D12" s="133">
        <v>0</v>
      </c>
      <c r="E12" s="133">
        <v>0</v>
      </c>
      <c r="F12" s="112">
        <v>0</v>
      </c>
      <c r="G12" s="117">
        <v>0</v>
      </c>
      <c r="H12" s="29">
        <v>0</v>
      </c>
      <c r="I12" s="29">
        <v>0</v>
      </c>
      <c r="J12" s="29">
        <v>115</v>
      </c>
      <c r="K12" s="29">
        <v>0</v>
      </c>
      <c r="L12" s="42">
        <f>SUM(I12:K12)</f>
        <v>115</v>
      </c>
    </row>
    <row r="13" spans="1:12" s="4" customFormat="1" ht="15.75" thickBot="1" x14ac:dyDescent="0.3">
      <c r="A13" s="135" t="s">
        <v>84</v>
      </c>
      <c r="B13" s="136"/>
      <c r="C13" s="136"/>
      <c r="D13" s="137">
        <f t="shared" ref="D13:K13" si="1">SUM(D10:D12)</f>
        <v>0</v>
      </c>
      <c r="E13" s="137">
        <f t="shared" si="1"/>
        <v>0</v>
      </c>
      <c r="F13" s="138">
        <f t="shared" si="1"/>
        <v>0</v>
      </c>
      <c r="G13" s="139">
        <f t="shared" si="1"/>
        <v>0</v>
      </c>
      <c r="H13" s="137">
        <f t="shared" si="1"/>
        <v>0</v>
      </c>
      <c r="I13" s="137">
        <f t="shared" si="1"/>
        <v>0</v>
      </c>
      <c r="J13" s="49">
        <f t="shared" si="1"/>
        <v>590.49</v>
      </c>
      <c r="K13" s="49">
        <f t="shared" si="1"/>
        <v>0</v>
      </c>
      <c r="L13" s="50">
        <f>SUM(L10:L10)</f>
        <v>297.49</v>
      </c>
    </row>
    <row r="14" spans="1:12" s="4" customFormat="1" x14ac:dyDescent="0.2">
      <c r="C14" s="140"/>
      <c r="D14" s="141"/>
      <c r="E14" s="18"/>
      <c r="F14" s="18"/>
      <c r="G14" s="18"/>
      <c r="H14" s="18"/>
      <c r="I14" s="18"/>
      <c r="J14" s="18"/>
      <c r="K14" s="18"/>
      <c r="L14" s="18"/>
    </row>
    <row r="15" spans="1:12" s="4" customFormat="1" x14ac:dyDescent="0.2">
      <c r="C15" s="140"/>
      <c r="D15" s="141"/>
      <c r="E15" s="18"/>
      <c r="F15" s="18"/>
      <c r="G15" s="18"/>
      <c r="H15" s="18"/>
      <c r="I15" s="18"/>
      <c r="J15" s="18"/>
      <c r="K15" s="18"/>
      <c r="L15" s="18"/>
    </row>
    <row r="16" spans="1:12" s="4" customFormat="1" x14ac:dyDescent="0.2">
      <c r="C16" s="140"/>
      <c r="D16" s="141"/>
      <c r="E16" s="18"/>
      <c r="F16" s="18"/>
      <c r="G16" s="18"/>
      <c r="H16" s="18"/>
      <c r="I16" s="18"/>
      <c r="J16" s="18"/>
      <c r="K16" s="18"/>
      <c r="L16" s="18"/>
    </row>
    <row r="17" spans="3:12" s="4" customFormat="1" x14ac:dyDescent="0.2">
      <c r="C17" s="140"/>
      <c r="D17" s="141"/>
      <c r="E17" s="18"/>
      <c r="F17" s="18"/>
      <c r="G17" s="18"/>
      <c r="H17" s="18"/>
      <c r="I17" s="18"/>
      <c r="J17" s="18"/>
      <c r="K17" s="18"/>
      <c r="L17" s="18"/>
    </row>
    <row r="18" spans="3:12" s="4" customFormat="1" x14ac:dyDescent="0.2">
      <c r="C18" s="140"/>
      <c r="D18" s="141"/>
      <c r="E18" s="18"/>
      <c r="F18" s="18"/>
      <c r="G18" s="18"/>
      <c r="H18" s="18"/>
      <c r="I18" s="18"/>
      <c r="J18" s="18"/>
      <c r="K18" s="18"/>
      <c r="L18" s="18"/>
    </row>
    <row r="19" spans="3:12" s="4" customFormat="1" x14ac:dyDescent="0.2">
      <c r="C19" s="140"/>
      <c r="D19" s="141"/>
      <c r="E19" s="18"/>
      <c r="F19" s="18"/>
      <c r="G19" s="18"/>
      <c r="H19" s="18"/>
      <c r="I19" s="18"/>
      <c r="J19" s="18"/>
      <c r="K19" s="18"/>
      <c r="L19" s="18"/>
    </row>
    <row r="20" spans="3:12" s="4" customFormat="1" x14ac:dyDescent="0.2">
      <c r="C20" s="140"/>
      <c r="D20" s="141"/>
      <c r="E20" s="18"/>
      <c r="F20" s="18"/>
      <c r="G20" s="18"/>
      <c r="H20" s="18"/>
      <c r="I20" s="18"/>
      <c r="J20" s="18"/>
      <c r="K20" s="18"/>
      <c r="L20" s="18"/>
    </row>
    <row r="21" spans="3:12" s="4" customFormat="1" x14ac:dyDescent="0.2">
      <c r="C21" s="140"/>
      <c r="D21" s="141"/>
      <c r="E21" s="18"/>
      <c r="F21" s="18"/>
      <c r="G21" s="18"/>
      <c r="H21" s="18"/>
      <c r="I21" s="18"/>
      <c r="J21" s="18"/>
      <c r="K21" s="18"/>
      <c r="L21" s="18"/>
    </row>
    <row r="22" spans="3:12" s="4" customFormat="1" x14ac:dyDescent="0.2">
      <c r="C22" s="140"/>
      <c r="D22" s="141"/>
      <c r="E22" s="18"/>
      <c r="F22" s="18"/>
      <c r="G22" s="18"/>
      <c r="H22" s="18"/>
      <c r="I22" s="18"/>
      <c r="J22" s="18"/>
      <c r="K22" s="18"/>
      <c r="L22" s="18"/>
    </row>
    <row r="23" spans="3:12" s="4" customFormat="1" x14ac:dyDescent="0.2">
      <c r="C23" s="140"/>
      <c r="D23" s="141"/>
      <c r="E23" s="18"/>
      <c r="F23" s="18"/>
      <c r="G23" s="18"/>
      <c r="H23" s="18"/>
      <c r="I23" s="18"/>
      <c r="J23" s="18"/>
      <c r="K23" s="18"/>
      <c r="L23" s="18"/>
    </row>
    <row r="24" spans="3:12" s="4" customFormat="1" x14ac:dyDescent="0.2">
      <c r="C24" s="140"/>
      <c r="D24" s="141"/>
      <c r="E24" s="18"/>
      <c r="F24" s="18"/>
      <c r="G24" s="18"/>
      <c r="H24" s="18"/>
      <c r="I24" s="18"/>
      <c r="J24" s="18"/>
      <c r="K24" s="18"/>
      <c r="L24" s="18"/>
    </row>
    <row r="25" spans="3:12" s="4" customFormat="1" x14ac:dyDescent="0.2">
      <c r="C25" s="140"/>
      <c r="D25" s="141"/>
      <c r="E25" s="18"/>
      <c r="F25" s="18"/>
      <c r="G25" s="18"/>
      <c r="H25" s="18"/>
      <c r="I25" s="18"/>
      <c r="J25" s="18"/>
      <c r="K25" s="18"/>
      <c r="L25" s="18"/>
    </row>
    <row r="26" spans="3:12" s="4" customFormat="1" x14ac:dyDescent="0.2">
      <c r="C26" s="140"/>
      <c r="D26" s="141"/>
      <c r="E26" s="18"/>
      <c r="F26" s="18"/>
      <c r="G26" s="18"/>
      <c r="H26" s="18"/>
      <c r="I26" s="18"/>
      <c r="J26" s="18"/>
      <c r="K26" s="18"/>
      <c r="L26" s="18"/>
    </row>
    <row r="27" spans="3:12" s="4" customFormat="1" x14ac:dyDescent="0.2">
      <c r="C27" s="140"/>
      <c r="D27" s="141"/>
      <c r="E27" s="18"/>
      <c r="F27" s="18"/>
      <c r="G27" s="18"/>
      <c r="H27" s="18"/>
      <c r="I27" s="18"/>
      <c r="J27" s="18"/>
      <c r="K27" s="18"/>
      <c r="L27" s="18"/>
    </row>
    <row r="28" spans="3:12" s="4" customFormat="1" x14ac:dyDescent="0.2">
      <c r="C28" s="140"/>
      <c r="D28" s="141"/>
      <c r="E28" s="18"/>
      <c r="F28" s="18"/>
      <c r="G28" s="18"/>
      <c r="H28" s="18"/>
      <c r="I28" s="18"/>
      <c r="J28" s="18"/>
      <c r="K28" s="18"/>
      <c r="L28" s="18"/>
    </row>
    <row r="29" spans="3:12" s="4" customFormat="1" x14ac:dyDescent="0.2">
      <c r="C29" s="140"/>
      <c r="D29" s="141"/>
      <c r="E29" s="18"/>
      <c r="F29" s="18"/>
      <c r="G29" s="18"/>
      <c r="H29" s="18"/>
      <c r="I29" s="18"/>
      <c r="J29" s="18"/>
      <c r="K29" s="18"/>
      <c r="L29" s="18"/>
    </row>
    <row r="30" spans="3:12" s="4" customFormat="1" x14ac:dyDescent="0.2">
      <c r="C30" s="140"/>
      <c r="D30" s="141"/>
      <c r="E30" s="18"/>
      <c r="F30" s="18"/>
      <c r="G30" s="18"/>
      <c r="H30" s="18"/>
      <c r="I30" s="18"/>
      <c r="J30" s="18"/>
      <c r="K30" s="18"/>
      <c r="L30" s="18"/>
    </row>
    <row r="31" spans="3:12" s="4" customFormat="1" x14ac:dyDescent="0.2">
      <c r="C31" s="140"/>
      <c r="D31" s="141"/>
      <c r="E31" s="18"/>
      <c r="F31" s="18"/>
      <c r="G31" s="18"/>
      <c r="H31" s="18"/>
      <c r="I31" s="18"/>
      <c r="J31" s="18"/>
      <c r="K31" s="18"/>
      <c r="L31" s="18"/>
    </row>
    <row r="32" spans="3:12" s="4" customFormat="1" x14ac:dyDescent="0.2">
      <c r="C32" s="140"/>
      <c r="D32" s="141"/>
      <c r="E32" s="18"/>
      <c r="F32" s="18"/>
      <c r="G32" s="18"/>
      <c r="H32" s="18"/>
      <c r="I32" s="18"/>
      <c r="J32" s="18"/>
      <c r="K32" s="18"/>
      <c r="L32" s="18"/>
    </row>
    <row r="33" spans="3:12" s="4" customFormat="1" x14ac:dyDescent="0.2">
      <c r="C33" s="140"/>
      <c r="D33" s="141"/>
      <c r="E33" s="18"/>
      <c r="F33" s="18"/>
      <c r="G33" s="18"/>
      <c r="H33" s="18"/>
      <c r="I33" s="18"/>
      <c r="J33" s="18"/>
      <c r="K33" s="18"/>
      <c r="L33" s="18"/>
    </row>
    <row r="34" spans="3:12" s="4" customFormat="1" x14ac:dyDescent="0.2">
      <c r="C34" s="140"/>
      <c r="D34" s="141"/>
      <c r="E34" s="18"/>
      <c r="F34" s="18"/>
      <c r="G34" s="18"/>
      <c r="H34" s="18"/>
      <c r="I34" s="18"/>
      <c r="J34" s="18"/>
      <c r="K34" s="18"/>
      <c r="L34" s="18"/>
    </row>
  </sheetData>
  <mergeCells count="11">
    <mergeCell ref="A13:C13"/>
    <mergeCell ref="I4:L4"/>
    <mergeCell ref="D4:F4"/>
    <mergeCell ref="G4:H4"/>
    <mergeCell ref="A6:C6"/>
    <mergeCell ref="A4:A5"/>
    <mergeCell ref="B4:B5"/>
    <mergeCell ref="C4:C5"/>
    <mergeCell ref="A1:L1"/>
    <mergeCell ref="A2:L2"/>
    <mergeCell ref="A3:L3"/>
  </mergeCells>
  <printOptions horizontalCentered="1"/>
  <pageMargins left="0.70866141732283472" right="0.70866141732283472" top="0.74803149606299213" bottom="0.74803149606299213" header="0.31496062992125984" footer="0.31496062992125984"/>
  <pageSetup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24"/>
  <sheetViews>
    <sheetView tabSelected="1" view="pageBreakPreview" topLeftCell="A22" zoomScale="70" zoomScaleNormal="85" zoomScaleSheetLayoutView="70" workbookViewId="0">
      <selection activeCell="E6" sqref="E6"/>
    </sheetView>
  </sheetViews>
  <sheetFormatPr baseColWidth="10" defaultColWidth="11.42578125" defaultRowHeight="14.25" x14ac:dyDescent="0.2"/>
  <cols>
    <col min="1" max="1" width="6" style="4" customWidth="1"/>
    <col min="2" max="2" width="11.42578125" style="4" customWidth="1"/>
    <col min="3" max="3" width="54.5703125" style="157" customWidth="1"/>
    <col min="4" max="4" width="34.5703125" style="99" customWidth="1"/>
    <col min="5" max="5" width="24.42578125" style="99" bestFit="1" customWidth="1"/>
    <col min="6" max="6" width="22.5703125" style="99" bestFit="1" customWidth="1"/>
    <col min="7" max="7" width="14.85546875" style="99" bestFit="1" customWidth="1"/>
    <col min="8" max="8" width="13.5703125" style="99" bestFit="1" customWidth="1"/>
    <col min="9" max="9" width="10.28515625" style="99" bestFit="1" customWidth="1"/>
    <col min="10" max="10" width="13.42578125" style="99" bestFit="1" customWidth="1"/>
    <col min="11" max="11" width="11.140625" style="99" bestFit="1" customWidth="1"/>
    <col min="12" max="12" width="10.5703125" style="99" bestFit="1" customWidth="1"/>
    <col min="13" max="13" width="13.85546875" style="10" hidden="1" customWidth="1"/>
    <col min="14" max="14" width="15.85546875" style="10" hidden="1" customWidth="1"/>
    <col min="15" max="15" width="14.5703125" style="4" hidden="1" customWidth="1"/>
    <col min="16" max="16384" width="11.42578125" style="4"/>
  </cols>
  <sheetData>
    <row r="1" spans="1:15" ht="1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5" ht="15" customHeight="1" x14ac:dyDescent="0.2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5" ht="15.75" customHeight="1" thickBo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5" s="21" customFormat="1" ht="15" customHeight="1" thickBot="1" x14ac:dyDescent="0.25">
      <c r="A4" s="180" t="s">
        <v>3</v>
      </c>
      <c r="B4" s="182" t="s">
        <v>4</v>
      </c>
      <c r="C4" s="184" t="s">
        <v>5</v>
      </c>
      <c r="D4" s="186" t="s">
        <v>95</v>
      </c>
      <c r="E4" s="187"/>
      <c r="F4" s="188"/>
      <c r="G4" s="153"/>
      <c r="H4" s="55"/>
      <c r="I4" s="78" t="s">
        <v>97</v>
      </c>
      <c r="J4" s="52"/>
      <c r="K4" s="54"/>
      <c r="L4" s="192"/>
      <c r="M4" s="143" t="s">
        <v>87</v>
      </c>
      <c r="N4" s="118" t="s">
        <v>91</v>
      </c>
      <c r="O4" s="119" t="s">
        <v>85</v>
      </c>
    </row>
    <row r="5" spans="1:15" s="22" customFormat="1" ht="63.75" customHeight="1" thickBot="1" x14ac:dyDescent="0.25">
      <c r="A5" s="181"/>
      <c r="B5" s="183"/>
      <c r="C5" s="185"/>
      <c r="D5" s="189" t="s">
        <v>93</v>
      </c>
      <c r="E5" s="190" t="s">
        <v>92</v>
      </c>
      <c r="F5" s="189" t="s">
        <v>94</v>
      </c>
      <c r="G5" s="190" t="s">
        <v>93</v>
      </c>
      <c r="H5" s="190" t="s">
        <v>92</v>
      </c>
      <c r="I5" s="190" t="s">
        <v>6</v>
      </c>
      <c r="J5" s="191" t="s">
        <v>7</v>
      </c>
      <c r="K5" s="190" t="s">
        <v>8</v>
      </c>
      <c r="L5" s="190" t="s">
        <v>96</v>
      </c>
      <c r="M5" s="144"/>
      <c r="N5" s="120"/>
      <c r="O5" s="121"/>
    </row>
    <row r="6" spans="1:15" s="21" customFormat="1" ht="42.75" x14ac:dyDescent="0.2">
      <c r="A6" s="172">
        <v>5</v>
      </c>
      <c r="B6" s="173">
        <v>99889</v>
      </c>
      <c r="C6" s="174" t="s">
        <v>73</v>
      </c>
      <c r="D6" s="175">
        <v>18725000</v>
      </c>
      <c r="E6" s="175">
        <v>18725000</v>
      </c>
      <c r="F6" s="176">
        <v>0</v>
      </c>
      <c r="G6" s="177">
        <v>4</v>
      </c>
      <c r="H6" s="178">
        <v>1</v>
      </c>
      <c r="I6" s="178">
        <v>0</v>
      </c>
      <c r="J6" s="178">
        <v>0</v>
      </c>
      <c r="K6" s="178">
        <v>1.2</v>
      </c>
      <c r="L6" s="179">
        <f t="shared" ref="L6:L16" si="0">SUM(I6:K6)</f>
        <v>1.2</v>
      </c>
      <c r="M6" s="145" t="s">
        <v>64</v>
      </c>
      <c r="N6" s="7" t="s">
        <v>90</v>
      </c>
      <c r="O6" s="11" t="s">
        <v>90</v>
      </c>
    </row>
    <row r="7" spans="1:15" s="21" customFormat="1" ht="42.75" x14ac:dyDescent="0.2">
      <c r="A7" s="5">
        <v>8</v>
      </c>
      <c r="B7" s="6">
        <v>130902</v>
      </c>
      <c r="C7" s="132" t="s">
        <v>74</v>
      </c>
      <c r="D7" s="158">
        <v>29775000</v>
      </c>
      <c r="E7" s="158">
        <v>29495346</v>
      </c>
      <c r="F7" s="159">
        <v>0</v>
      </c>
      <c r="G7" s="160">
        <v>7</v>
      </c>
      <c r="H7" s="93">
        <v>1.86</v>
      </c>
      <c r="I7" s="93">
        <v>0</v>
      </c>
      <c r="J7" s="93">
        <v>0</v>
      </c>
      <c r="K7" s="93">
        <v>1.3</v>
      </c>
      <c r="L7" s="94">
        <f t="shared" si="0"/>
        <v>1.3</v>
      </c>
      <c r="M7" s="146" t="s">
        <v>64</v>
      </c>
      <c r="N7" s="7" t="s">
        <v>90</v>
      </c>
      <c r="O7" s="11" t="s">
        <v>90</v>
      </c>
    </row>
    <row r="8" spans="1:15" s="21" customFormat="1" ht="42.75" x14ac:dyDescent="0.2">
      <c r="A8" s="5">
        <v>16</v>
      </c>
      <c r="B8" s="6">
        <v>154956</v>
      </c>
      <c r="C8" s="132" t="s">
        <v>75</v>
      </c>
      <c r="D8" s="158">
        <v>535321</v>
      </c>
      <c r="E8" s="158">
        <v>1372316</v>
      </c>
      <c r="F8" s="159">
        <v>1372315.4</v>
      </c>
      <c r="G8" s="160">
        <v>0.04</v>
      </c>
      <c r="H8" s="93">
        <v>0.1</v>
      </c>
      <c r="I8" s="93">
        <v>0</v>
      </c>
      <c r="J8" s="93">
        <v>0</v>
      </c>
      <c r="K8" s="93">
        <v>0.1</v>
      </c>
      <c r="L8" s="94">
        <f t="shared" si="0"/>
        <v>0.1</v>
      </c>
      <c r="M8" s="146" t="s">
        <v>64</v>
      </c>
      <c r="N8" s="7" t="s">
        <v>90</v>
      </c>
      <c r="O8" s="11" t="s">
        <v>90</v>
      </c>
    </row>
    <row r="9" spans="1:15" s="21" customFormat="1" ht="42.75" x14ac:dyDescent="0.2">
      <c r="A9" s="5">
        <v>17</v>
      </c>
      <c r="B9" s="6">
        <v>154958</v>
      </c>
      <c r="C9" s="132" t="s">
        <v>76</v>
      </c>
      <c r="D9" s="158">
        <v>464679</v>
      </c>
      <c r="E9" s="158">
        <v>2305949</v>
      </c>
      <c r="F9" s="159">
        <v>1503595.43</v>
      </c>
      <c r="G9" s="160">
        <v>0.11</v>
      </c>
      <c r="H9" s="93">
        <v>0.54</v>
      </c>
      <c r="I9" s="93">
        <v>0</v>
      </c>
      <c r="J9" s="93">
        <v>0</v>
      </c>
      <c r="K9" s="93">
        <v>0.54</v>
      </c>
      <c r="L9" s="94">
        <f t="shared" si="0"/>
        <v>0.54</v>
      </c>
      <c r="M9" s="146" t="s">
        <v>64</v>
      </c>
      <c r="N9" s="7" t="s">
        <v>90</v>
      </c>
      <c r="O9" s="11" t="s">
        <v>90</v>
      </c>
    </row>
    <row r="10" spans="1:15" s="21" customFormat="1" ht="42.75" x14ac:dyDescent="0.2">
      <c r="A10" s="5">
        <v>18</v>
      </c>
      <c r="B10" s="6">
        <v>155771</v>
      </c>
      <c r="C10" s="132" t="s">
        <v>77</v>
      </c>
      <c r="D10" s="158">
        <v>207000</v>
      </c>
      <c r="E10" s="158">
        <v>13971087</v>
      </c>
      <c r="F10" s="159">
        <v>0</v>
      </c>
      <c r="G10" s="160">
        <v>0.03</v>
      </c>
      <c r="H10" s="93">
        <v>2.71</v>
      </c>
      <c r="I10" s="93">
        <v>0</v>
      </c>
      <c r="J10" s="93">
        <v>0</v>
      </c>
      <c r="K10" s="93">
        <v>1.5</v>
      </c>
      <c r="L10" s="94">
        <f t="shared" si="0"/>
        <v>1.5</v>
      </c>
      <c r="M10" s="146" t="s">
        <v>64</v>
      </c>
      <c r="N10" s="7" t="s">
        <v>90</v>
      </c>
      <c r="O10" s="11" t="s">
        <v>90</v>
      </c>
    </row>
    <row r="11" spans="1:15" s="21" customFormat="1" ht="57" x14ac:dyDescent="0.2">
      <c r="A11" s="5">
        <v>19</v>
      </c>
      <c r="B11" s="6">
        <v>156117</v>
      </c>
      <c r="C11" s="132" t="s">
        <v>78</v>
      </c>
      <c r="D11" s="158">
        <v>2953000</v>
      </c>
      <c r="E11" s="158">
        <v>1854618</v>
      </c>
      <c r="F11" s="159">
        <v>0</v>
      </c>
      <c r="G11" s="160">
        <v>0.86</v>
      </c>
      <c r="H11" s="93">
        <v>0.46</v>
      </c>
      <c r="I11" s="93">
        <v>0</v>
      </c>
      <c r="J11" s="93">
        <v>0</v>
      </c>
      <c r="K11" s="93">
        <v>0.41</v>
      </c>
      <c r="L11" s="94">
        <f t="shared" si="0"/>
        <v>0.41</v>
      </c>
      <c r="M11" s="146" t="s">
        <v>64</v>
      </c>
      <c r="N11" s="7" t="s">
        <v>90</v>
      </c>
      <c r="O11" s="11" t="s">
        <v>90</v>
      </c>
    </row>
    <row r="12" spans="1:15" s="21" customFormat="1" ht="42.75" x14ac:dyDescent="0.2">
      <c r="A12" s="5">
        <v>20</v>
      </c>
      <c r="B12" s="6">
        <v>122576</v>
      </c>
      <c r="C12" s="132" t="s">
        <v>79</v>
      </c>
      <c r="D12" s="158">
        <v>56100</v>
      </c>
      <c r="E12" s="158">
        <v>485782</v>
      </c>
      <c r="F12" s="159">
        <v>0</v>
      </c>
      <c r="G12" s="160">
        <v>9</v>
      </c>
      <c r="H12" s="93">
        <v>7.0000000000000007E-2</v>
      </c>
      <c r="I12" s="93">
        <v>0</v>
      </c>
      <c r="J12" s="93">
        <v>0</v>
      </c>
      <c r="K12" s="93">
        <v>0.04</v>
      </c>
      <c r="L12" s="94">
        <f t="shared" si="0"/>
        <v>0.04</v>
      </c>
      <c r="M12" s="146" t="s">
        <v>64</v>
      </c>
      <c r="N12" s="7" t="s">
        <v>90</v>
      </c>
      <c r="O12" s="11" t="s">
        <v>90</v>
      </c>
    </row>
    <row r="13" spans="1:15" s="21" customFormat="1" ht="57" x14ac:dyDescent="0.2">
      <c r="A13" s="5">
        <v>21</v>
      </c>
      <c r="B13" s="6">
        <v>129914</v>
      </c>
      <c r="C13" s="132" t="s">
        <v>80</v>
      </c>
      <c r="D13" s="158">
        <v>3471800</v>
      </c>
      <c r="E13" s="158">
        <v>727831</v>
      </c>
      <c r="F13" s="159">
        <v>0</v>
      </c>
      <c r="G13" s="160">
        <v>0.69</v>
      </c>
      <c r="H13" s="93">
        <v>0.15</v>
      </c>
      <c r="I13" s="93">
        <v>0</v>
      </c>
      <c r="J13" s="93">
        <v>0</v>
      </c>
      <c r="K13" s="93">
        <v>0.15</v>
      </c>
      <c r="L13" s="94">
        <f t="shared" si="0"/>
        <v>0.15</v>
      </c>
      <c r="M13" s="146" t="s">
        <v>64</v>
      </c>
      <c r="N13" s="7" t="s">
        <v>90</v>
      </c>
      <c r="O13" s="11" t="s">
        <v>90</v>
      </c>
    </row>
    <row r="14" spans="1:15" s="21" customFormat="1" ht="57" x14ac:dyDescent="0.2">
      <c r="A14" s="5">
        <v>26</v>
      </c>
      <c r="B14" s="6">
        <v>154983</v>
      </c>
      <c r="C14" s="132" t="s">
        <v>81</v>
      </c>
      <c r="D14" s="158">
        <v>26700</v>
      </c>
      <c r="E14" s="158">
        <v>1244702</v>
      </c>
      <c r="F14" s="159">
        <v>0</v>
      </c>
      <c r="G14" s="160">
        <v>0.01</v>
      </c>
      <c r="H14" s="93">
        <v>0.28999999999999998</v>
      </c>
      <c r="I14" s="93">
        <v>0</v>
      </c>
      <c r="J14" s="93">
        <v>0</v>
      </c>
      <c r="K14" s="93">
        <v>0.26</v>
      </c>
      <c r="L14" s="94">
        <f t="shared" si="0"/>
        <v>0.26</v>
      </c>
      <c r="M14" s="146" t="s">
        <v>64</v>
      </c>
      <c r="N14" s="7" t="s">
        <v>90</v>
      </c>
      <c r="O14" s="11" t="s">
        <v>86</v>
      </c>
    </row>
    <row r="15" spans="1:15" s="21" customFormat="1" ht="57" x14ac:dyDescent="0.2">
      <c r="A15" s="5">
        <v>29</v>
      </c>
      <c r="B15" s="6">
        <v>119457</v>
      </c>
      <c r="C15" s="132" t="s">
        <v>82</v>
      </c>
      <c r="D15" s="158">
        <v>0</v>
      </c>
      <c r="E15" s="158">
        <v>561456</v>
      </c>
      <c r="F15" s="159">
        <v>0</v>
      </c>
      <c r="G15" s="160"/>
      <c r="H15" s="93">
        <v>3</v>
      </c>
      <c r="I15" s="93">
        <v>0</v>
      </c>
      <c r="J15" s="93">
        <v>0</v>
      </c>
      <c r="K15" s="93">
        <v>3</v>
      </c>
      <c r="L15" s="94">
        <f t="shared" si="0"/>
        <v>3</v>
      </c>
      <c r="M15" s="146" t="s">
        <v>64</v>
      </c>
      <c r="N15" s="7" t="s">
        <v>90</v>
      </c>
      <c r="O15" s="11" t="s">
        <v>86</v>
      </c>
    </row>
    <row r="16" spans="1:15" s="21" customFormat="1" ht="57.75" thickBot="1" x14ac:dyDescent="0.25">
      <c r="A16" s="126">
        <v>40</v>
      </c>
      <c r="B16" s="32">
        <v>155004</v>
      </c>
      <c r="C16" s="125" t="s">
        <v>83</v>
      </c>
      <c r="D16" s="161">
        <v>1540000</v>
      </c>
      <c r="E16" s="161">
        <v>2009311</v>
      </c>
      <c r="F16" s="162">
        <v>0</v>
      </c>
      <c r="G16" s="163">
        <v>2573</v>
      </c>
      <c r="H16" s="95">
        <v>2569.92</v>
      </c>
      <c r="I16" s="95">
        <v>0</v>
      </c>
      <c r="J16" s="95">
        <v>0</v>
      </c>
      <c r="K16" s="95">
        <v>2312.85</v>
      </c>
      <c r="L16" s="96">
        <f t="shared" si="0"/>
        <v>2312.85</v>
      </c>
      <c r="M16" s="147" t="s">
        <v>64</v>
      </c>
      <c r="N16" s="7" t="s">
        <v>90</v>
      </c>
      <c r="O16" s="11" t="s">
        <v>86</v>
      </c>
    </row>
    <row r="17" spans="1:15" s="21" customFormat="1" x14ac:dyDescent="0.2">
      <c r="A17" s="69" t="s">
        <v>3</v>
      </c>
      <c r="B17" s="71" t="s">
        <v>4</v>
      </c>
      <c r="C17" s="154" t="s">
        <v>5</v>
      </c>
      <c r="D17" s="66" t="s">
        <v>89</v>
      </c>
      <c r="E17" s="194"/>
      <c r="F17" s="194"/>
      <c r="G17" s="194"/>
      <c r="H17" s="194"/>
      <c r="I17" s="194"/>
      <c r="J17" s="194"/>
      <c r="K17" s="194"/>
      <c r="L17" s="195"/>
      <c r="M17" s="148" t="s">
        <v>87</v>
      </c>
      <c r="N17" s="122" t="s">
        <v>91</v>
      </c>
      <c r="O17" s="123" t="s">
        <v>85</v>
      </c>
    </row>
    <row r="18" spans="1:15" s="21" customFormat="1" ht="15" thickBot="1" x14ac:dyDescent="0.25">
      <c r="A18" s="70"/>
      <c r="B18" s="72"/>
      <c r="C18" s="155"/>
      <c r="D18" s="77"/>
      <c r="E18" s="193"/>
      <c r="F18" s="193"/>
      <c r="G18" s="193"/>
      <c r="H18" s="193"/>
      <c r="I18" s="193"/>
      <c r="J18" s="193"/>
      <c r="K18" s="193"/>
      <c r="L18" s="196"/>
      <c r="M18" s="149"/>
      <c r="N18" s="120"/>
      <c r="O18" s="124"/>
    </row>
    <row r="19" spans="1:15" s="21" customFormat="1" ht="57.75" customHeight="1" x14ac:dyDescent="0.2">
      <c r="A19" s="5">
        <v>47</v>
      </c>
      <c r="B19" s="7">
        <v>226898</v>
      </c>
      <c r="C19" s="132" t="s">
        <v>65</v>
      </c>
      <c r="D19" s="158">
        <v>120000000</v>
      </c>
      <c r="E19" s="158">
        <v>157121300</v>
      </c>
      <c r="F19" s="159">
        <v>50815566.600000001</v>
      </c>
      <c r="G19" s="160">
        <v>165121</v>
      </c>
      <c r="H19" s="93">
        <v>193660.29</v>
      </c>
      <c r="I19" s="93">
        <v>0</v>
      </c>
      <c r="J19" s="93">
        <v>67073.08</v>
      </c>
      <c r="K19" s="93"/>
      <c r="L19" s="94">
        <f>SUM(I19:K19)</f>
        <v>67073.08</v>
      </c>
      <c r="M19" s="146" t="s">
        <v>63</v>
      </c>
      <c r="N19" s="7" t="s">
        <v>90</v>
      </c>
      <c r="O19" s="11" t="s">
        <v>86</v>
      </c>
    </row>
    <row r="20" spans="1:15" s="21" customFormat="1" ht="57.75" customHeight="1" x14ac:dyDescent="0.2">
      <c r="A20" s="5">
        <v>48</v>
      </c>
      <c r="B20" s="33">
        <v>130814</v>
      </c>
      <c r="C20" s="125" t="s">
        <v>122</v>
      </c>
      <c r="D20" s="161">
        <v>0</v>
      </c>
      <c r="E20" s="161">
        <v>12719980</v>
      </c>
      <c r="F20" s="162"/>
      <c r="G20" s="163"/>
      <c r="H20" s="95">
        <v>3</v>
      </c>
      <c r="I20" s="95">
        <v>0</v>
      </c>
      <c r="J20" s="95">
        <v>0</v>
      </c>
      <c r="K20" s="95">
        <v>3</v>
      </c>
      <c r="L20" s="94">
        <f t="shared" ref="L20:L22" si="1">SUM(I20:K20)</f>
        <v>3</v>
      </c>
      <c r="M20" s="150"/>
      <c r="N20" s="33"/>
      <c r="O20" s="34"/>
    </row>
    <row r="21" spans="1:15" s="21" customFormat="1" ht="57.75" customHeight="1" x14ac:dyDescent="0.2">
      <c r="A21" s="126">
        <v>49</v>
      </c>
      <c r="B21" s="33">
        <v>129342</v>
      </c>
      <c r="C21" s="125" t="s">
        <v>123</v>
      </c>
      <c r="D21" s="161">
        <v>0</v>
      </c>
      <c r="E21" s="161">
        <v>1075500</v>
      </c>
      <c r="F21" s="162"/>
      <c r="G21" s="163"/>
      <c r="H21" s="95">
        <v>4</v>
      </c>
      <c r="I21" s="95">
        <v>0</v>
      </c>
      <c r="J21" s="95">
        <v>0</v>
      </c>
      <c r="K21" s="95">
        <v>2</v>
      </c>
      <c r="L21" s="94">
        <f t="shared" si="1"/>
        <v>2</v>
      </c>
      <c r="M21" s="150"/>
      <c r="N21" s="33"/>
      <c r="O21" s="34"/>
    </row>
    <row r="22" spans="1:15" s="21" customFormat="1" ht="57.75" customHeight="1" x14ac:dyDescent="0.2">
      <c r="A22" s="126">
        <v>50</v>
      </c>
      <c r="B22" s="33">
        <v>98116</v>
      </c>
      <c r="C22" s="125" t="s">
        <v>124</v>
      </c>
      <c r="D22" s="161">
        <v>0</v>
      </c>
      <c r="E22" s="161">
        <v>1000684</v>
      </c>
      <c r="F22" s="162"/>
      <c r="G22" s="163"/>
      <c r="H22" s="95">
        <v>3</v>
      </c>
      <c r="I22" s="95">
        <v>0</v>
      </c>
      <c r="J22" s="95">
        <v>0</v>
      </c>
      <c r="K22" s="95">
        <v>1.5</v>
      </c>
      <c r="L22" s="94">
        <f t="shared" si="1"/>
        <v>1.5</v>
      </c>
      <c r="M22" s="150"/>
      <c r="N22" s="33"/>
      <c r="O22" s="34"/>
    </row>
    <row r="23" spans="1:15" s="21" customFormat="1" ht="15.75" thickBot="1" x14ac:dyDescent="0.25">
      <c r="A23" s="127"/>
      <c r="B23" s="23"/>
      <c r="C23" s="156"/>
      <c r="D23" s="161"/>
      <c r="E23" s="161"/>
      <c r="F23" s="162"/>
      <c r="G23" s="164"/>
      <c r="H23" s="161"/>
      <c r="I23" s="165"/>
      <c r="J23" s="165"/>
      <c r="K23" s="165"/>
      <c r="L23" s="166"/>
      <c r="M23" s="151"/>
      <c r="N23" s="24"/>
      <c r="O23" s="25"/>
    </row>
    <row r="24" spans="1:15" s="21" customFormat="1" ht="15.75" thickBot="1" x14ac:dyDescent="0.3">
      <c r="A24" s="75" t="s">
        <v>84</v>
      </c>
      <c r="B24" s="76"/>
      <c r="C24" s="76"/>
      <c r="D24" s="167">
        <f>SUM(D6:D22)</f>
        <v>177754600</v>
      </c>
      <c r="E24" s="167">
        <f>SUM(E6:E22)</f>
        <v>244670862</v>
      </c>
      <c r="F24" s="168">
        <f>SUM(F6:F22)</f>
        <v>53691477.43</v>
      </c>
      <c r="G24" s="169">
        <f>SUM(G6:G19)</f>
        <v>167715.74</v>
      </c>
      <c r="H24" s="170">
        <f>SUM(H6:H19)</f>
        <v>196240.39</v>
      </c>
      <c r="I24" s="170">
        <f>SUM(I6:I23)</f>
        <v>0</v>
      </c>
      <c r="J24" s="170">
        <f>SUM(J6:J23)</f>
        <v>67073.08</v>
      </c>
      <c r="K24" s="170">
        <f>SUM(K6:K23)</f>
        <v>2327.85</v>
      </c>
      <c r="L24" s="171"/>
      <c r="M24" s="152"/>
      <c r="N24" s="26"/>
      <c r="O24" s="27"/>
    </row>
  </sheetData>
  <mergeCells count="28">
    <mergeCell ref="L17:L18"/>
    <mergeCell ref="G17:G18"/>
    <mergeCell ref="H17:H18"/>
    <mergeCell ref="I17:I18"/>
    <mergeCell ref="J17:J18"/>
    <mergeCell ref="K17:K18"/>
    <mergeCell ref="A24:C24"/>
    <mergeCell ref="O4:O5"/>
    <mergeCell ref="D17:D18"/>
    <mergeCell ref="N17:N18"/>
    <mergeCell ref="O17:O18"/>
    <mergeCell ref="N4:N5"/>
    <mergeCell ref="M4:M5"/>
    <mergeCell ref="M17:M18"/>
    <mergeCell ref="A17:A18"/>
    <mergeCell ref="B17:B18"/>
    <mergeCell ref="D4:F4"/>
    <mergeCell ref="I4:L4"/>
    <mergeCell ref="C17:C18"/>
    <mergeCell ref="G4:H4"/>
    <mergeCell ref="E17:E18"/>
    <mergeCell ref="F17:F18"/>
    <mergeCell ref="A4:A5"/>
    <mergeCell ref="B4:B5"/>
    <mergeCell ref="C4:C5"/>
    <mergeCell ref="A1:L1"/>
    <mergeCell ref="A2:L2"/>
    <mergeCell ref="A3:L3"/>
  </mergeCells>
  <pageMargins left="0.98425196850393704" right="0.19685039370078741" top="0.74803149606299213" bottom="0.74803149606299213" header="0.31496062992125984" footer="0.31496062992125984"/>
  <pageSetup scale="40" fitToHeight="0" orientation="portrait" r:id="rId1"/>
  <colBreaks count="1" manualBreakCount="1">
    <brk id="12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DGC</vt:lpstr>
      <vt:lpstr>UCEE</vt:lpstr>
      <vt:lpstr>FSS</vt:lpstr>
      <vt:lpstr>DGC!Área_de_impresión</vt:lpstr>
      <vt:lpstr>FSS!Área_de_impresión</vt:lpstr>
      <vt:lpstr>UCEE!Área_de_impresión</vt:lpstr>
      <vt:lpstr>DGC!Títulos_a_imprimir</vt:lpstr>
      <vt:lpstr>FSS!Títulos_a_imprimir</vt:lpstr>
      <vt:lpstr>UCEE!Títulos_a_imprimir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2019-04-09T03:19:48Z</cp:lastPrinted>
  <dcterms:created xsi:type="dcterms:W3CDTF">2018-04-24T02:27:34Z</dcterms:created>
  <dcterms:modified xsi:type="dcterms:W3CDTF">2019-04-09T03:20:02Z</dcterms:modified>
</cp:coreProperties>
</file>