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storage\compartida$\MEL\AÑO 2018\EVELIN\Seguimiento Producción 2018..UDAF\02.07.2018\Seguimiento Fisico y Financiero funcionamiento e inversión\"/>
    </mc:Choice>
  </mc:AlternateContent>
  <xr:revisionPtr revIDLastSave="0" documentId="10_ncr:8100000_{F155D916-B01E-4A98-9ED1-BA843E31D8B8}" xr6:coauthVersionLast="33" xr6:coauthVersionMax="33" xr10:uidLastSave="{00000000-0000-0000-0000-000000000000}"/>
  <bookViews>
    <workbookView xWindow="0" yWindow="0" windowWidth="10215" windowHeight="4155" tabRatio="681" activeTab="4" xr2:uid="{00000000-000D-0000-FFFF-FFFF00000000}"/>
  </bookViews>
  <sheets>
    <sheet name="201. DS" sheetId="3" r:id="rId1"/>
    <sheet name="202. DGC" sheetId="4" r:id="rId2"/>
    <sheet name="203. COVIAL" sheetId="5" r:id="rId3"/>
    <sheet name="204. DGT" sheetId="6" r:id="rId4"/>
    <sheet name="205. DGAC" sheetId="7" r:id="rId5"/>
    <sheet name="206. UCEE" sheetId="8" r:id="rId6"/>
    <sheet name="207. DGRTN" sheetId="9" r:id="rId7"/>
    <sheet name="208. UNCOSU" sheetId="10" r:id="rId8"/>
    <sheet name="209. INSIVUMEH" sheetId="11" r:id="rId9"/>
    <sheet name="210. DGCYT" sheetId="12" r:id="rId10"/>
    <sheet name="211. SIT" sheetId="13" r:id="rId11"/>
    <sheet name="212. FONDETEL" sheetId="14" r:id="rId12"/>
    <sheet name="214. UDEVIPO" sheetId="15" r:id="rId13"/>
    <sheet name="216. PROVIAL" sheetId="16" r:id="rId14"/>
    <sheet name="217. FSS" sheetId="17" r:id="rId15"/>
    <sheet name="218. FOPAVI" sheetId="18" r:id="rId16"/>
  </sheets>
  <definedNames>
    <definedName name="_xlnm.Print_Area" localSheetId="0">'201. DS'!$A$1:$O$35</definedName>
    <definedName name="_xlnm.Print_Area" localSheetId="1">'202. DGC'!$A$1:$O$16</definedName>
    <definedName name="_xlnm.Print_Area" localSheetId="2">'203. COVIAL'!$A$1:$O$28</definedName>
    <definedName name="_xlnm.Print_Area" localSheetId="3">'204. DGT'!$A$1:$O$16</definedName>
    <definedName name="_xlnm.Print_Area" localSheetId="5">'206. UCEE'!$A$1:$O$14</definedName>
    <definedName name="_xlnm.Print_Area" localSheetId="6">'207. DGRTN'!$A$1:$O$22</definedName>
    <definedName name="_xlnm.Print_Area" localSheetId="7">'208. UNCOSU'!$A$1:$O$18</definedName>
    <definedName name="_xlnm.Print_Area" localSheetId="8">'209. INSIVUMEH'!$A$1:$O$25</definedName>
    <definedName name="_xlnm.Print_Area" localSheetId="9">'210. DGCYT'!$A$1:$O$15</definedName>
    <definedName name="_xlnm.Print_Area" localSheetId="10">'211. SIT'!$A$1:$O$24</definedName>
    <definedName name="_xlnm.Print_Area" localSheetId="11">'212. FONDETEL'!$A$1:$O$16</definedName>
    <definedName name="_xlnm.Print_Area" localSheetId="12">'214. UDEVIPO'!$A$1:$O$16</definedName>
    <definedName name="_xlnm.Print_Area" localSheetId="13">'216. PROVIAL'!$A$1:$O$18</definedName>
    <definedName name="_xlnm.Print_Area" localSheetId="14">'217. FSS'!$A$1:$O$30</definedName>
    <definedName name="_xlnm.Print_Titles" localSheetId="0">'201. DS'!$1:$4</definedName>
    <definedName name="_xlnm.Print_Titles" localSheetId="4">'205. DGAC'!$1:$6</definedName>
    <definedName name="_xlnm.Print_Titles" localSheetId="14">'217. FSS'!$1:$6</definedName>
    <definedName name="_xlnm.Print_Titles" localSheetId="15">'218. FOPAVI'!$1:$6</definedName>
  </definedNames>
  <calcPr calcId="162913"/>
</workbook>
</file>

<file path=xl/calcChain.xml><?xml version="1.0" encoding="utf-8"?>
<calcChain xmlns="http://schemas.openxmlformats.org/spreadsheetml/2006/main">
  <c r="L35" i="17" l="1"/>
  <c r="L21" i="15"/>
  <c r="L33" i="5"/>
  <c r="L19" i="5"/>
  <c r="L21" i="4"/>
  <c r="L22" i="9" l="1"/>
  <c r="L15" i="6"/>
  <c r="L14" i="6"/>
  <c r="K11" i="8" l="1"/>
  <c r="L14" i="16" l="1"/>
  <c r="K14" i="16"/>
  <c r="J14" i="16"/>
  <c r="L11" i="8" l="1"/>
  <c r="L14" i="10" l="1"/>
  <c r="K14" i="10"/>
  <c r="J14" i="10"/>
  <c r="K15" i="4"/>
  <c r="J15" i="4"/>
  <c r="L11" i="4" l="1"/>
  <c r="L16" i="5" l="1"/>
  <c r="L11" i="5"/>
  <c r="L15" i="4"/>
  <c r="L11" i="10" l="1"/>
  <c r="L21" i="17" l="1"/>
  <c r="K21" i="17"/>
  <c r="J21" i="17"/>
  <c r="L29" i="17"/>
  <c r="K29" i="17"/>
  <c r="J29" i="17"/>
  <c r="L11" i="17"/>
  <c r="K11" i="17"/>
  <c r="J11" i="17"/>
  <c r="L14" i="14"/>
  <c r="K14" i="14"/>
  <c r="J14" i="14"/>
  <c r="L20" i="13"/>
  <c r="K20" i="13"/>
  <c r="L14" i="13"/>
  <c r="K14" i="13"/>
  <c r="L14" i="12"/>
  <c r="L19" i="9"/>
  <c r="L11" i="9"/>
  <c r="L14" i="9"/>
  <c r="K14" i="9"/>
  <c r="J14" i="9"/>
  <c r="L27" i="5"/>
  <c r="K19" i="5"/>
  <c r="J19" i="5"/>
  <c r="K16" i="5" l="1"/>
  <c r="J16" i="5"/>
  <c r="J11" i="5"/>
  <c r="J11" i="4"/>
  <c r="K11" i="4"/>
  <c r="L26" i="3" l="1"/>
  <c r="K26" i="3"/>
  <c r="J26" i="3"/>
  <c r="L11" i="3"/>
  <c r="K11" i="3"/>
  <c r="J11" i="3"/>
  <c r="L32" i="3" l="1"/>
  <c r="K32" i="3"/>
  <c r="J32" i="3"/>
  <c r="L29" i="3"/>
  <c r="K29" i="3"/>
  <c r="J29" i="3"/>
  <c r="L20" i="3"/>
  <c r="K20" i="3"/>
  <c r="J20" i="3"/>
  <c r="L17" i="3"/>
  <c r="K17" i="3"/>
  <c r="J17" i="3"/>
  <c r="L14" i="3"/>
  <c r="K14" i="3"/>
  <c r="J14" i="3"/>
  <c r="L11" i="18" l="1"/>
  <c r="K11" i="18"/>
  <c r="J11" i="18"/>
  <c r="L14" i="18"/>
  <c r="K14" i="18"/>
  <c r="J14" i="18"/>
  <c r="L15" i="17"/>
  <c r="K15" i="17"/>
  <c r="J15" i="17"/>
  <c r="L11" i="16"/>
  <c r="K11" i="16"/>
  <c r="J11" i="16"/>
  <c r="L11" i="15"/>
  <c r="K11" i="15"/>
  <c r="J11" i="15"/>
  <c r="L14" i="15"/>
  <c r="K14" i="15"/>
  <c r="J14" i="15"/>
  <c r="L11" i="14"/>
  <c r="K11" i="14"/>
  <c r="J11" i="14"/>
  <c r="J20" i="13"/>
  <c r="J14" i="13"/>
  <c r="L11" i="13"/>
  <c r="K11" i="13"/>
  <c r="J11" i="13"/>
  <c r="K14" i="12"/>
  <c r="J14" i="12"/>
  <c r="L11" i="12"/>
  <c r="K11" i="12"/>
  <c r="J11" i="12"/>
  <c r="L22" i="11" l="1"/>
  <c r="K22" i="11"/>
  <c r="J22" i="11"/>
  <c r="L18" i="11"/>
  <c r="K18" i="11"/>
  <c r="J18" i="11"/>
  <c r="L14" i="11"/>
  <c r="K14" i="11"/>
  <c r="J14" i="11"/>
  <c r="L11" i="11"/>
  <c r="K11" i="11"/>
  <c r="J11" i="11"/>
  <c r="K11" i="10"/>
  <c r="J11" i="10"/>
  <c r="K19" i="9"/>
  <c r="K11" i="9"/>
  <c r="J11" i="8"/>
  <c r="L26" i="7"/>
  <c r="K26" i="7"/>
  <c r="J26" i="7"/>
  <c r="L23" i="7"/>
  <c r="K23" i="7"/>
  <c r="J23" i="7"/>
  <c r="L14" i="7"/>
  <c r="K14" i="7"/>
  <c r="J14" i="7"/>
  <c r="J11" i="7"/>
  <c r="L11" i="7"/>
  <c r="K11" i="7"/>
  <c r="K14" i="6"/>
  <c r="K11" i="6"/>
  <c r="J14" i="6"/>
  <c r="J11" i="6"/>
  <c r="K27" i="5"/>
  <c r="L24" i="5"/>
  <c r="K24" i="5"/>
  <c r="J24" i="5"/>
  <c r="J27" i="5"/>
  <c r="K11" i="5"/>
  <c r="J19" i="9" l="1"/>
  <c r="J11" i="9"/>
</calcChain>
</file>

<file path=xl/sharedStrings.xml><?xml version="1.0" encoding="utf-8"?>
<sst xmlns="http://schemas.openxmlformats.org/spreadsheetml/2006/main" count="744" uniqueCount="196">
  <si>
    <t>MINISTERIO DE COMUNICACIONES, INFRAESTRUCTURA Y VIVIENDA</t>
  </si>
  <si>
    <t xml:space="preserve">NIVEL </t>
  </si>
  <si>
    <t>PG</t>
  </si>
  <si>
    <t>SP</t>
  </si>
  <si>
    <t>PY</t>
  </si>
  <si>
    <t>AC</t>
  </si>
  <si>
    <t>OB</t>
  </si>
  <si>
    <t>META</t>
  </si>
  <si>
    <t>UNIDAD DE  MEDIDA</t>
  </si>
  <si>
    <t>INICIAL</t>
  </si>
  <si>
    <t>VIGENTE</t>
  </si>
  <si>
    <t>DESARROLLO DE LA INFRAESTRUCTURA VIAL</t>
  </si>
  <si>
    <t>SIN SUBPROGRAMA</t>
  </si>
  <si>
    <t>SIN PROYECTO</t>
  </si>
  <si>
    <t>Dirección y Coordinación</t>
  </si>
  <si>
    <t>Evento</t>
  </si>
  <si>
    <t>Dirección y coordinación</t>
  </si>
  <si>
    <t>MANTENIMIENTO DE LA RED VIAL</t>
  </si>
  <si>
    <t>Kilómetro</t>
  </si>
  <si>
    <t>203  UNIDAD EJECUTORA DE CONSERVACIÓN VIAL</t>
  </si>
  <si>
    <t>204   DIRECCIÓN GENERAL DE TRANSPORTES</t>
  </si>
  <si>
    <t>Regulación de transporte extraurbano y de carga por carretera</t>
  </si>
  <si>
    <t>Documento</t>
  </si>
  <si>
    <t>205   DIRECCION GENERAL DE AERONAUTICA CIVIL</t>
  </si>
  <si>
    <t>Aeronaves con servicios de aeronavegabilidad</t>
  </si>
  <si>
    <t>Aeronave</t>
  </si>
  <si>
    <t>Pasajeros que ingresan por medio de transporte aéreo con servicios de desembarque</t>
  </si>
  <si>
    <t>Persona</t>
  </si>
  <si>
    <t>Pasajeros que egresan por medio de transporte aéreo con servicios de embarque</t>
  </si>
  <si>
    <t>Carga embarcada para la exportación aérea</t>
  </si>
  <si>
    <t>Kilogramo</t>
  </si>
  <si>
    <t>Carga desembarcada para la importación aérea</t>
  </si>
  <si>
    <t>Aeronaves con servicios de pernocte en rampa internacional del aeropuerto</t>
  </si>
  <si>
    <t>SEGURIDAD AEROPORTUARIA</t>
  </si>
  <si>
    <t>Aeronaves con servicios Operativos de Aviacion y Soporte Técnico</t>
  </si>
  <si>
    <t>SERVICIOS DE MANTENIMIENTO A LA INFRAESTRUCTURA AEROPORTUARIA</t>
  </si>
  <si>
    <t>Infraestructura de la red aeroportuaria nacional con  servicios de mantenimiento</t>
  </si>
  <si>
    <t>Metro cuadrado</t>
  </si>
  <si>
    <t>206   UNIDAD DE CONSTRUCCION DE EDIFICIOS DEL ESTADO -UCEE-</t>
  </si>
  <si>
    <t>Población estudiantil beneficiada con equipo educacional</t>
  </si>
  <si>
    <t>207   DIRECCION GENERAL DE RADIODIFUSIÓN Y TELEVISION NACIONAL</t>
  </si>
  <si>
    <t>REGULACION DE RADIODIFUSION Y TELEVISION</t>
  </si>
  <si>
    <t>Personas individuales y jurídicas reguladas en radiodifusión y televisión</t>
  </si>
  <si>
    <t>Comerciales registrados de personas jurídicas o individuales</t>
  </si>
  <si>
    <t>Spot gubernamentales otorgados a entidades públicas</t>
  </si>
  <si>
    <t>Empresas de cable con registro y supervisión</t>
  </si>
  <si>
    <t>Entidad</t>
  </si>
  <si>
    <t>Empresas de cable con visitas de supervisión</t>
  </si>
  <si>
    <t>Empresas de cable nuevas con registro</t>
  </si>
  <si>
    <t>209   INSTITUTO NACIONAL DE SISMOLOGIA, VULCANOLOGIA, METEOROLOGIA E HIDROLOGIA</t>
  </si>
  <si>
    <t>Usuarios atendidos con información climática</t>
  </si>
  <si>
    <t>211  SUPERINTENDENCIA DE TELECOMUNICACIONES</t>
  </si>
  <si>
    <t>REGULACION DE TELECOMUNICACIONES</t>
  </si>
  <si>
    <t>Proveedores, usuarios y usufructurarios de frecuencias con servicios de regulación</t>
  </si>
  <si>
    <t>Títulos de usufructo emitidos para personas individuales y/o jurídicas</t>
  </si>
  <si>
    <t>Licencias emitidas a proveedores satelites</t>
  </si>
  <si>
    <t>Licencias emitidas a usuarios satelitales</t>
  </si>
  <si>
    <t>Monitoreo del espectro radioeléctrico</t>
  </si>
  <si>
    <t>Recursos de telefonía regulados</t>
  </si>
  <si>
    <t>Operadores de telefonía registrados</t>
  </si>
  <si>
    <t>Registro</t>
  </si>
  <si>
    <t>Numeración asignada a personas jurídicas y /o individuales</t>
  </si>
  <si>
    <t>214  UNIDAD PARA EL DESARROLLO DE VIVIENDA POPULAR</t>
  </si>
  <si>
    <t>Familias beneficiadas con adjudicación de propiedad de vivienda</t>
  </si>
  <si>
    <t>Familia</t>
  </si>
  <si>
    <t xml:space="preserve"> Recuperación de la cartera crediticia</t>
  </si>
  <si>
    <t>Unidad monetaria</t>
  </si>
  <si>
    <t>SERVICIOS DE VIGILANCIA Y ASISTENCIA VIAL</t>
  </si>
  <si>
    <t>Conductores beneficiados con servicios de vigilancia y asistencia vial</t>
  </si>
  <si>
    <t>Servicios de regulación para beneficio de conductores que transitan en carretera</t>
  </si>
  <si>
    <t>Personas atendidas telefónicamente por medio del sistema 1520 (emergencia vial)</t>
  </si>
  <si>
    <t>Boleta de llamada de atención a conductores infractores</t>
  </si>
  <si>
    <t>217  FONDO SOCIAL DE SOLIDARIDAD</t>
  </si>
  <si>
    <t>kilómetro</t>
  </si>
  <si>
    <t>Red vial con medidas de prevención y mitigación en ríos</t>
  </si>
  <si>
    <t>Metro cúbico</t>
  </si>
  <si>
    <t>218   FONDO PARA LA VIVIENDA</t>
  </si>
  <si>
    <t>Familias beneficiadas con subsidios para la vivienda</t>
  </si>
  <si>
    <t>Familias con subsidio para adquisición de lote con servicios básicos</t>
  </si>
  <si>
    <t>Familias con subsidio para adquisición de lote con vivienda</t>
  </si>
  <si>
    <t>Familias con subsidio para la adquisición de módulo habitacional en propiedad horizontal</t>
  </si>
  <si>
    <t>Familias con subsidio para el mejoramiento, ampliación y reparación de vivienda</t>
  </si>
  <si>
    <t>Familias con subsidio para la introducción de servicios básicos de apoyo a la vivienda</t>
  </si>
  <si>
    <t>Familias con subsidio para construcción de vivienda</t>
  </si>
  <si>
    <t xml:space="preserve">FISICO </t>
  </si>
  <si>
    <t>Red vial pavimentada con servicios de mantenimiento</t>
  </si>
  <si>
    <t>DESARROLLO DE LA INFRAESTRUCTURA VIAL PRIMARIA Y SECUNDARIA</t>
  </si>
  <si>
    <t>DESARROLLO DE LA INFRAESTRUCTURA VIAL TERCIARIA</t>
  </si>
  <si>
    <t>Red vial terciaria con servicios de mantenimiento</t>
  </si>
  <si>
    <t>Personas jurídicas o individuales con licencias otorgadas de transporte extraurbano de pasajeros por carretera</t>
  </si>
  <si>
    <t>Operativos de control fijo del servicio de transporte extraurbano</t>
  </si>
  <si>
    <t>Aeronaves con inspección técnica</t>
  </si>
  <si>
    <t>Aeronaves nacionales y extranjeras con certificado de matrícula autorizada y renovada</t>
  </si>
  <si>
    <t>Servicios de radiodifusión</t>
  </si>
  <si>
    <t>Programas radiales a control remoto difundidos</t>
  </si>
  <si>
    <t>Programas radiales difundidos</t>
  </si>
  <si>
    <t xml:space="preserve">201 DIRECCIÓN SUPERIOR </t>
  </si>
  <si>
    <t>DESCRIPCIÓN</t>
  </si>
  <si>
    <t xml:space="preserve">FÍSICO </t>
  </si>
  <si>
    <t>ACTIVIDADES CENTRALES</t>
  </si>
  <si>
    <t>SERVICIOS ADMINISTRATIVOS</t>
  </si>
  <si>
    <t>SERVICIOS FINANCIEROS</t>
  </si>
  <si>
    <t>PARTIDAS NO ASIGNADAS A PROGRAMAS</t>
  </si>
  <si>
    <t>Aporte</t>
  </si>
  <si>
    <t xml:space="preserve">APORTES Y CUOTAS A ORGANISMOS DE COMUNICACIONES </t>
  </si>
  <si>
    <t>CUOTAS A ORGANIZACIONES DE CONTROL DE MEDIO AMBIENTE</t>
  </si>
  <si>
    <t>Personas jurídicas beneficiadas con aportes y/o cuotas para transporte</t>
  </si>
  <si>
    <t>Personas jurídicas beneficiadas con aportes y/o cuotas para comunicaciones</t>
  </si>
  <si>
    <t>Personas jurídicas beneficiadas con aportes y/o cuotas para control del medio ambiente</t>
  </si>
  <si>
    <t>Personas jurídicas beneficiadas con aporte y cuotas para control del medio ambiente</t>
  </si>
  <si>
    <t>PRESUPUESTO Q.</t>
  </si>
  <si>
    <t xml:space="preserve">PRESUPUESTO Q. </t>
  </si>
  <si>
    <t>202  DIRECCIÓN GENERAL DE CAMINOS</t>
  </si>
  <si>
    <t xml:space="preserve">208   UNIDAD DE CONTROL Y SUPERVISIÓN DE CABLE   </t>
  </si>
  <si>
    <t>210   DIRECCIÓN GENERAL DE CORREOS Y TELÉGRAFOS</t>
  </si>
  <si>
    <t>212  FONDO PARA EL DESARROLLO DE LA TELEFONÍA</t>
  </si>
  <si>
    <t>216  DIRECCIÓN GENERAL DE PROTECCIÓN Y SEGURIDAD VIAL</t>
  </si>
  <si>
    <t>SERVICIOS DE URBANIZACIÓN, LEGALIZACIÓN, CONSTRUCCIÓN Y MEJORAMIENTO</t>
  </si>
  <si>
    <t>DIRECCIÓN Y COORDINACIÓN</t>
  </si>
  <si>
    <t>MEDIDAS DE PREVENCIÓN Y MITIGACIÓN EN RÍOS</t>
  </si>
  <si>
    <t>SERVICIOS DE PROTECCIÓN Y SEGURIDAD VIAL</t>
  </si>
  <si>
    <t>SERVICIOS DE ADJUDICACIÓN Y LEGALIZACION DE BIENES</t>
  </si>
  <si>
    <t>DESARROLLO DE LA TELEFONÍA</t>
  </si>
  <si>
    <t>SERVICIOS PARA EL DESARROLLO DE LA TELEFONÍA</t>
  </si>
  <si>
    <t>REGULACIÓN DEL USO DE FRECUENCIAS</t>
  </si>
  <si>
    <t>REGULACIÓN DE LA TELEFONÍA</t>
  </si>
  <si>
    <t>SERVICIOS DE CORREOS Y TELÉGRAFOS</t>
  </si>
  <si>
    <t>SERVICIOS DE INFORMACIÓN SISMOLÓGICA, CLIMÁTICA, METEOROLÓGICA E HIDROLÓGICA</t>
  </si>
  <si>
    <t>SERVICIOS DE INFORMACIÓN CLIMÁTICA Y METEOROLÓGICA</t>
  </si>
  <si>
    <t>SERVICIOS DE INFORMACIÓN SISMOLÓGICA Y GEOLÓGICA</t>
  </si>
  <si>
    <t>SERVICIOS DE INFORMACIÓN HIDROLÓGICA</t>
  </si>
  <si>
    <t>SERVICIOS DE CABLE POR TELEVISIÓN</t>
  </si>
  <si>
    <t>SERVICIOS DE REGULACIÓN Y SUPERVISIÓN DE EMPRESAS DE CABLE</t>
  </si>
  <si>
    <t>SERVICIOS DE RADIODIFUSIÓN Y TELEVISIÓN</t>
  </si>
  <si>
    <t>SERVICIOS DE RADIODIFUSIÓN</t>
  </si>
  <si>
    <t>CONSTRUCCIÓN DE OBRA PÚBLICA</t>
  </si>
  <si>
    <t>SERVICIOS AERONÁUTICOS Y AEROPORTUARIOS</t>
  </si>
  <si>
    <t>SERVICIOS A LA NAVEGACIÓN AÉREA</t>
  </si>
  <si>
    <t>REGULACIÓN DE TRANSPORTE EXTRAURBANO POR CARRETERA</t>
  </si>
  <si>
    <t>DIRECCIÓN SUPERIOR</t>
  </si>
  <si>
    <t>Actualización del Plan Estrategico de Movilidad en el 
Área Central</t>
  </si>
  <si>
    <t>Red vial con servicios de mantenimiento</t>
  </si>
  <si>
    <t>EJECUTADO</t>
  </si>
  <si>
    <t xml:space="preserve">SEGUIMIENTO DE FUNCIONAMIENTO </t>
  </si>
  <si>
    <t>Red vial pavimentada con servicios de mantenimiento (Ejecución Normal)</t>
  </si>
  <si>
    <t>MANTENIMIENTO DE LA RED VIAL PAVIMENTADA (EJECUCION NORMAL)</t>
  </si>
  <si>
    <t>MANTENIMIENTO DE LA RED VIAL TERCIARIA (EJECUCION NORMAL)</t>
  </si>
  <si>
    <t>REGULACION DE TRANSPORTE</t>
  </si>
  <si>
    <t>Hogares con monitoreo del servicio de cable</t>
  </si>
  <si>
    <t>Direccion y Coordinacion (Convoyes)</t>
  </si>
  <si>
    <t>SERVICIOS DE HABITABILIDAD EN VIVIENDAS</t>
  </si>
  <si>
    <t>MANTENIMIENTO DE LA RED VIAL PAVIMENTADA (FIDEICOMISO)</t>
  </si>
  <si>
    <t>Red vial pavimentada con mantenimiento (ejecucion normal)</t>
  </si>
  <si>
    <t>MANTENIMIENTO DE LA RED VIAL TERCIARIA (FIDEICOMISO)</t>
  </si>
  <si>
    <t>Red vial rural con servicios de mantenimiento</t>
  </si>
  <si>
    <t>Red vial terciaria con mantenimiento (ejecucion normal)</t>
  </si>
  <si>
    <t>Tecnicos con registro en radio y/o television</t>
  </si>
  <si>
    <t>Locutores registrados en radio y/o television</t>
  </si>
  <si>
    <t>Empresas sancionadas por incumplimiento a la ley del cable</t>
  </si>
  <si>
    <t>Información de amenaza sísmica y volcánica registrada</t>
  </si>
  <si>
    <t>Boletines emitidos con información geológica</t>
  </si>
  <si>
    <t>Informes emitidos sobre deslizamiento de tierra</t>
  </si>
  <si>
    <t>Boletin con información climática</t>
  </si>
  <si>
    <t>Boletines emitidos con información meteorológica</t>
  </si>
  <si>
    <t>Información de actividad hidrológica registrada</t>
  </si>
  <si>
    <t>Boletines con información hidrológica</t>
  </si>
  <si>
    <t>Publicaciones anuales con información consolidada de efemérides solar, pronósticom de mareas, estudios de calidad de agua y de cuencas</t>
  </si>
  <si>
    <t>Boletines emitidos con información del índice de calidad del aire</t>
  </si>
  <si>
    <t>SERVICIOS POSTALES</t>
  </si>
  <si>
    <t>Personas Individuales y/o Jurídicas con servicios postales otorgados</t>
  </si>
  <si>
    <t>Personas Jurídicas o individuales con servicion postales otorgados</t>
  </si>
  <si>
    <t>Puntos de señalización asignados a personas jurídicas y/o individuales</t>
  </si>
  <si>
    <t>Constancias de inscripción de usuarios jurídicos y/o individuales de telecomunicaciones móviles</t>
  </si>
  <si>
    <t>Personas beneficiadas con proyectos, supervisión de telefonía y conectividad subsidiados</t>
  </si>
  <si>
    <t>Personas beneficiadas con servicios de telefonía y conectividad subsidiados</t>
  </si>
  <si>
    <t>Personas beneficiadas con supervisión periódica de servicios de telefonía y conectividad subsidiados</t>
  </si>
  <si>
    <t>DESARROLLO DE LA VIVIENDA</t>
  </si>
  <si>
    <t>Familias beneficiadas con servicios de habitabilidad en viviendas</t>
  </si>
  <si>
    <t>Familias beneficiadas con viviendas mejoradas</t>
  </si>
  <si>
    <t>Personas capacitadas en hábitos de higiene</t>
  </si>
  <si>
    <t xml:space="preserve">Persona </t>
  </si>
  <si>
    <t>SERVICIOS DE URBANIZACION, LEGALIZACION, CONSTRUCCION Y MEJORAMIENTO DE BIENES INMUEBLES</t>
  </si>
  <si>
    <t>SUBSIDIO PARA LA VIVIENDA</t>
  </si>
  <si>
    <t>Dirección Superior</t>
  </si>
  <si>
    <t>Servicios administrativos</t>
  </si>
  <si>
    <t>Servicios financieros</t>
  </si>
  <si>
    <t>SERVICIOS DE PRECALIFICACION DE EMPRESAS CONSTRUCTORAS</t>
  </si>
  <si>
    <t>Servicios de precalificación de empresas constructoras</t>
  </si>
  <si>
    <t>APORTES A ENTIDADES DE TRANSPORTE</t>
  </si>
  <si>
    <t>Conductores atendidos con servicios de seguridad y asistencia vial
en carretera</t>
  </si>
  <si>
    <t>Remozamiento de Edificios Públicos</t>
  </si>
  <si>
    <t>Contratación de recurso humano, bienes y servicios</t>
  </si>
  <si>
    <t>ATENCIÓN POR DESASTRES NATURALES Y CALAMIDADES PÚBLICAS</t>
  </si>
  <si>
    <t>Estado de Calamidad Pública, Erupción del Volcán de Fuego (DG 1-2018)</t>
  </si>
  <si>
    <t>Intervenciones relacionadas con la Emergencia, Erupción del Volcán de Fuego</t>
  </si>
  <si>
    <t>EJERCICIO FISCAL 2018   ACTUALIZADA A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</si>
</sst>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_);_(* \(#,##0\);_(* &quot;-&quot;_);_(@_)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_(* #,##0_);_(* \(#,##0\);_(* &quot;-&quot;??_);_(@_)"/>
    <numFmt numFmtId="168" formatCode="_([$€-2]* #,##0.00_);_([$€-2]* \(#,##0.00\);_([$€-2]* &quot;-&quot;??_)"/>
  </numFmts>
  <fonts count="16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  <font>
      <sz val="10"/>
      <color indexed="8"/>
      <name val="Book Antiqua"/>
      <family val="1"/>
    </font>
    <font>
      <b/>
      <sz val="10"/>
      <color indexed="8"/>
      <name val="Book Antiqua"/>
      <family val="1"/>
    </font>
    <font>
      <b/>
      <i/>
      <sz val="10"/>
      <name val="Book Antiqua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Arial"/>
      <family val="2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3" fillId="0" borderId="0">
      <alignment vertical="top"/>
    </xf>
    <xf numFmtId="0" fontId="1" fillId="0" borderId="0"/>
    <xf numFmtId="166" fontId="15" fillId="0" borderId="0" applyFont="0" applyFill="0" applyBorder="0" applyAlignment="0" applyProtection="0"/>
  </cellStyleXfs>
  <cellXfs count="389">
    <xf numFmtId="0" fontId="0" fillId="0" borderId="0" xfId="0"/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49" fontId="5" fillId="0" borderId="0" xfId="0" applyNumberFormat="1" applyFont="1" applyFill="1" applyAlignment="1">
      <alignment vertical="center"/>
    </xf>
    <xf numFmtId="0" fontId="5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vertical="center"/>
    </xf>
    <xf numFmtId="0" fontId="5" fillId="0" borderId="1" xfId="4" applyFont="1" applyFill="1" applyBorder="1" applyAlignment="1">
      <alignment vertical="center"/>
    </xf>
    <xf numFmtId="0" fontId="4" fillId="0" borderId="1" xfId="4" applyNumberFormat="1" applyFont="1" applyFill="1" applyBorder="1" applyAlignment="1">
      <alignment vertical="center"/>
    </xf>
    <xf numFmtId="166" fontId="4" fillId="0" borderId="8" xfId="4" applyNumberFormat="1" applyFont="1" applyFill="1" applyBorder="1" applyAlignment="1">
      <alignment vertical="center"/>
    </xf>
    <xf numFmtId="0" fontId="4" fillId="0" borderId="4" xfId="4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vertical="center"/>
    </xf>
    <xf numFmtId="4" fontId="5" fillId="0" borderId="9" xfId="0" applyNumberFormat="1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166" fontId="4" fillId="0" borderId="1" xfId="4" applyNumberFormat="1" applyFont="1" applyFill="1" applyBorder="1" applyAlignment="1">
      <alignment vertical="center"/>
    </xf>
    <xf numFmtId="0" fontId="5" fillId="0" borderId="1" xfId="4" applyFont="1" applyFill="1" applyBorder="1" applyAlignment="1">
      <alignment horizontal="center" vertical="center"/>
    </xf>
    <xf numFmtId="3" fontId="4" fillId="0" borderId="1" xfId="4" applyNumberFormat="1" applyFont="1" applyFill="1" applyBorder="1" applyAlignment="1">
      <alignment horizontal="center" vertical="center"/>
    </xf>
    <xf numFmtId="3" fontId="5" fillId="0" borderId="1" xfId="4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5" fillId="0" borderId="6" xfId="0" applyNumberFormat="1" applyFont="1" applyFill="1" applyBorder="1" applyAlignment="1">
      <alignment vertical="center"/>
    </xf>
    <xf numFmtId="166" fontId="4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166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1" fillId="0" borderId="0" xfId="0" applyFont="1"/>
    <xf numFmtId="0" fontId="4" fillId="0" borderId="4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4" fillId="2" borderId="16" xfId="1" applyFont="1" applyFill="1" applyBorder="1" applyAlignment="1">
      <alignment horizontal="center" vertical="center" textRotation="90"/>
    </xf>
    <xf numFmtId="0" fontId="4" fillId="2" borderId="17" xfId="1" applyFont="1" applyFill="1" applyBorder="1" applyAlignment="1">
      <alignment horizontal="center" vertical="center" textRotation="90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167" fontId="4" fillId="2" borderId="23" xfId="1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167" fontId="4" fillId="2" borderId="25" xfId="1" applyNumberFormat="1" applyFont="1" applyFill="1" applyBorder="1" applyAlignment="1">
      <alignment horizontal="center" vertical="center"/>
    </xf>
    <xf numFmtId="167" fontId="4" fillId="2" borderId="26" xfId="1" applyNumberFormat="1" applyFont="1" applyFill="1" applyBorder="1" applyAlignment="1">
      <alignment horizontal="center" vertical="center"/>
    </xf>
    <xf numFmtId="0" fontId="12" fillId="0" borderId="0" xfId="0" applyFont="1"/>
    <xf numFmtId="167" fontId="4" fillId="2" borderId="16" xfId="1" applyNumberFormat="1" applyFont="1" applyFill="1" applyBorder="1" applyAlignment="1">
      <alignment horizontal="center" vertical="center"/>
    </xf>
    <xf numFmtId="167" fontId="4" fillId="2" borderId="17" xfId="1" applyNumberFormat="1" applyFont="1" applyFill="1" applyBorder="1" applyAlignment="1">
      <alignment horizontal="center" vertical="center"/>
    </xf>
    <xf numFmtId="167" fontId="4" fillId="2" borderId="18" xfId="1" applyNumberFormat="1" applyFont="1" applyFill="1" applyBorder="1" applyAlignment="1">
      <alignment horizontal="center" vertical="center"/>
    </xf>
    <xf numFmtId="167" fontId="4" fillId="2" borderId="14" xfId="1" applyNumberFormat="1" applyFont="1" applyFill="1" applyBorder="1" applyAlignment="1">
      <alignment horizontal="center" vertical="center"/>
    </xf>
    <xf numFmtId="167" fontId="4" fillId="2" borderId="15" xfId="1" applyNumberFormat="1" applyFont="1" applyFill="1" applyBorder="1" applyAlignment="1">
      <alignment horizontal="center" vertical="center"/>
    </xf>
    <xf numFmtId="167" fontId="4" fillId="2" borderId="27" xfId="1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4" fontId="4" fillId="0" borderId="20" xfId="0" applyNumberFormat="1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164" fontId="5" fillId="0" borderId="5" xfId="0" applyNumberFormat="1" applyFont="1" applyFill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/>
    </xf>
    <xf numFmtId="164" fontId="5" fillId="0" borderId="9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67" fontId="4" fillId="2" borderId="19" xfId="1" applyNumberFormat="1" applyFont="1" applyFill="1" applyBorder="1" applyAlignment="1">
      <alignment horizontal="center" vertical="center"/>
    </xf>
    <xf numFmtId="4" fontId="4" fillId="0" borderId="1" xfId="4" applyNumberFormat="1" applyFont="1" applyFill="1" applyBorder="1" applyAlignment="1">
      <alignment vertical="center"/>
    </xf>
    <xf numFmtId="4" fontId="4" fillId="0" borderId="8" xfId="4" applyNumberFormat="1" applyFont="1" applyFill="1" applyBorder="1" applyAlignment="1">
      <alignment vertical="center"/>
    </xf>
    <xf numFmtId="0" fontId="4" fillId="0" borderId="20" xfId="4" applyFont="1" applyFill="1" applyBorder="1" applyAlignment="1">
      <alignment horizontal="center" vertical="center"/>
    </xf>
    <xf numFmtId="0" fontId="4" fillId="0" borderId="21" xfId="4" applyFont="1" applyFill="1" applyBorder="1" applyAlignment="1">
      <alignment vertical="center"/>
    </xf>
    <xf numFmtId="0" fontId="5" fillId="0" borderId="21" xfId="4" applyFont="1" applyFill="1" applyBorder="1" applyAlignment="1">
      <alignment vertical="center"/>
    </xf>
    <xf numFmtId="166" fontId="4" fillId="0" borderId="21" xfId="4" applyNumberFormat="1" applyFont="1" applyFill="1" applyBorder="1" applyAlignment="1">
      <alignment vertical="center"/>
    </xf>
    <xf numFmtId="166" fontId="4" fillId="0" borderId="22" xfId="4" applyNumberFormat="1" applyFont="1" applyFill="1" applyBorder="1" applyAlignment="1">
      <alignment vertical="center"/>
    </xf>
    <xf numFmtId="166" fontId="4" fillId="0" borderId="20" xfId="4" applyNumberFormat="1" applyFont="1" applyFill="1" applyBorder="1" applyAlignment="1">
      <alignment vertical="center"/>
    </xf>
    <xf numFmtId="166" fontId="4" fillId="0" borderId="4" xfId="4" applyNumberFormat="1" applyFont="1" applyFill="1" applyBorder="1" applyAlignment="1">
      <alignment vertical="center"/>
    </xf>
    <xf numFmtId="4" fontId="4" fillId="0" borderId="4" xfId="4" applyNumberFormat="1" applyFont="1" applyFill="1" applyBorder="1" applyAlignment="1">
      <alignment vertical="center"/>
    </xf>
    <xf numFmtId="166" fontId="4" fillId="0" borderId="4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6" fontId="4" fillId="0" borderId="4" xfId="0" applyNumberFormat="1" applyFont="1" applyFill="1" applyBorder="1" applyAlignment="1">
      <alignment horizontal="center" vertical="center"/>
    </xf>
    <xf numFmtId="166" fontId="4" fillId="0" borderId="8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166" fontId="4" fillId="0" borderId="6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horizontal="center" vertical="center"/>
    </xf>
    <xf numFmtId="0" fontId="9" fillId="0" borderId="0" xfId="0" applyFont="1"/>
    <xf numFmtId="0" fontId="5" fillId="0" borderId="0" xfId="0" applyFont="1"/>
    <xf numFmtId="0" fontId="9" fillId="0" borderId="0" xfId="0" applyFont="1" applyAlignment="1">
      <alignment horizontal="right"/>
    </xf>
    <xf numFmtId="0" fontId="5" fillId="0" borderId="1" xfId="0" applyFont="1" applyBorder="1"/>
    <xf numFmtId="0" fontId="5" fillId="0" borderId="6" xfId="0" applyFont="1" applyBorder="1"/>
    <xf numFmtId="0" fontId="4" fillId="0" borderId="0" xfId="0" applyFont="1"/>
    <xf numFmtId="0" fontId="4" fillId="0" borderId="1" xfId="0" applyFont="1" applyBorder="1"/>
    <xf numFmtId="0" fontId="5" fillId="0" borderId="4" xfId="0" applyFont="1" applyBorder="1"/>
    <xf numFmtId="166" fontId="5" fillId="0" borderId="4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66" fontId="5" fillId="0" borderId="8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4" fontId="4" fillId="0" borderId="8" xfId="0" applyNumberFormat="1" applyFont="1" applyFill="1" applyBorder="1" applyAlignment="1">
      <alignment vertical="center"/>
    </xf>
    <xf numFmtId="166" fontId="4" fillId="0" borderId="4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6" fontId="5" fillId="0" borderId="4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5" xfId="0" applyNumberFormat="1" applyFont="1" applyBorder="1" applyAlignment="1">
      <alignment horizontal="center" vertical="center"/>
    </xf>
    <xf numFmtId="166" fontId="5" fillId="0" borderId="6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0" fontId="5" fillId="0" borderId="8" xfId="0" applyFont="1" applyBorder="1"/>
    <xf numFmtId="0" fontId="6" fillId="0" borderId="2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13" fillId="0" borderId="1" xfId="0" applyFont="1" applyBorder="1"/>
    <xf numFmtId="0" fontId="14" fillId="0" borderId="1" xfId="0" applyFont="1" applyBorder="1"/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6" fontId="13" fillId="3" borderId="1" xfId="5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66" fontId="5" fillId="0" borderId="1" xfId="5" applyFont="1" applyBorder="1" applyAlignment="1">
      <alignment horizontal="center"/>
    </xf>
    <xf numFmtId="167" fontId="5" fillId="0" borderId="6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vertical="center"/>
    </xf>
    <xf numFmtId="4" fontId="4" fillId="0" borderId="6" xfId="0" applyNumberFormat="1" applyFont="1" applyFill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vertical="center" wrapText="1"/>
    </xf>
    <xf numFmtId="0" fontId="4" fillId="2" borderId="17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 wrapText="1"/>
    </xf>
    <xf numFmtId="0" fontId="5" fillId="0" borderId="9" xfId="0" applyFont="1" applyBorder="1"/>
    <xf numFmtId="167" fontId="4" fillId="2" borderId="12" xfId="1" applyNumberFormat="1" applyFont="1" applyFill="1" applyBorder="1" applyAlignment="1">
      <alignment horizontal="center" vertical="center"/>
    </xf>
    <xf numFmtId="167" fontId="4" fillId="0" borderId="4" xfId="0" applyNumberFormat="1" applyFont="1" applyFill="1" applyBorder="1" applyAlignment="1">
      <alignment horizontal="center" vertical="center"/>
    </xf>
    <xf numFmtId="167" fontId="4" fillId="0" borderId="8" xfId="0" applyNumberFormat="1" applyFont="1" applyFill="1" applyBorder="1" applyAlignment="1">
      <alignment horizontal="center" vertical="center"/>
    </xf>
    <xf numFmtId="167" fontId="5" fillId="0" borderId="4" xfId="0" applyNumberFormat="1" applyFont="1" applyFill="1" applyBorder="1" applyAlignment="1">
      <alignment horizontal="center" vertical="center"/>
    </xf>
    <xf numFmtId="167" fontId="5" fillId="0" borderId="8" xfId="0" applyNumberFormat="1" applyFont="1" applyFill="1" applyBorder="1" applyAlignment="1">
      <alignment horizontal="center" vertical="center"/>
    </xf>
    <xf numFmtId="166" fontId="5" fillId="0" borderId="4" xfId="5" applyFont="1" applyBorder="1" applyAlignment="1">
      <alignment horizontal="center"/>
    </xf>
    <xf numFmtId="0" fontId="4" fillId="2" borderId="18" xfId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166" fontId="4" fillId="0" borderId="1" xfId="5" applyFont="1" applyBorder="1" applyAlignment="1">
      <alignment horizontal="center"/>
    </xf>
    <xf numFmtId="0" fontId="7" fillId="0" borderId="6" xfId="0" applyFont="1" applyFill="1" applyBorder="1" applyAlignment="1">
      <alignment vertical="top" wrapText="1"/>
    </xf>
    <xf numFmtId="0" fontId="9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6" fontId="4" fillId="0" borderId="4" xfId="5" applyFont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13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4" fillId="0" borderId="22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4" fontId="4" fillId="0" borderId="20" xfId="0" applyNumberFormat="1" applyFont="1" applyFill="1" applyBorder="1" applyAlignment="1">
      <alignment vertical="center"/>
    </xf>
    <xf numFmtId="166" fontId="13" fillId="3" borderId="4" xfId="5" applyFont="1" applyFill="1" applyBorder="1" applyAlignment="1">
      <alignment horizontal="right" vertical="center"/>
    </xf>
    <xf numFmtId="166" fontId="13" fillId="3" borderId="8" xfId="5" applyFont="1" applyFill="1" applyBorder="1" applyAlignment="1">
      <alignment horizontal="right" vertical="center"/>
    </xf>
    <xf numFmtId="0" fontId="4" fillId="3" borderId="2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/>
    <xf numFmtId="0" fontId="5" fillId="3" borderId="1" xfId="0" applyFont="1" applyFill="1" applyBorder="1"/>
    <xf numFmtId="0" fontId="5" fillId="3" borderId="6" xfId="0" applyFont="1" applyFill="1" applyBorder="1"/>
    <xf numFmtId="0" fontId="5" fillId="3" borderId="0" xfId="0" applyFont="1" applyFill="1"/>
    <xf numFmtId="0" fontId="14" fillId="0" borderId="1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167" fontId="5" fillId="0" borderId="5" xfId="0" applyNumberFormat="1" applyFont="1" applyFill="1" applyBorder="1" applyAlignment="1">
      <alignment horizontal="center" vertical="center"/>
    </xf>
    <xf numFmtId="167" fontId="5" fillId="0" borderId="9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4" fontId="5" fillId="0" borderId="20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 wrapText="1"/>
    </xf>
    <xf numFmtId="166" fontId="4" fillId="0" borderId="8" xfId="0" applyNumberFormat="1" applyFont="1" applyFill="1" applyBorder="1" applyAlignment="1">
      <alignment vertical="center"/>
    </xf>
    <xf numFmtId="166" fontId="5" fillId="0" borderId="4" xfId="0" applyNumberFormat="1" applyFont="1" applyFill="1" applyBorder="1" applyAlignment="1">
      <alignment vertical="center"/>
    </xf>
    <xf numFmtId="166" fontId="5" fillId="0" borderId="8" xfId="0" applyNumberFormat="1" applyFont="1" applyFill="1" applyBorder="1" applyAlignment="1">
      <alignment vertical="center"/>
    </xf>
    <xf numFmtId="0" fontId="5" fillId="0" borderId="5" xfId="0" applyFont="1" applyBorder="1"/>
    <xf numFmtId="0" fontId="6" fillId="0" borderId="4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4" fontId="5" fillId="0" borderId="5" xfId="0" applyNumberFormat="1" applyFont="1" applyFill="1" applyBorder="1" applyAlignment="1">
      <alignment horizontal="right" vertical="center"/>
    </xf>
    <xf numFmtId="4" fontId="5" fillId="0" borderId="6" xfId="0" applyNumberFormat="1" applyFont="1" applyFill="1" applyBorder="1" applyAlignment="1">
      <alignment horizontal="right" vertical="center"/>
    </xf>
    <xf numFmtId="4" fontId="5" fillId="0" borderId="9" xfId="0" applyNumberFormat="1" applyFont="1" applyFill="1" applyBorder="1" applyAlignment="1">
      <alignment horizontal="right" vertical="center"/>
    </xf>
    <xf numFmtId="167" fontId="4" fillId="2" borderId="16" xfId="1" applyNumberFormat="1" applyFont="1" applyFill="1" applyBorder="1" applyAlignment="1">
      <alignment horizontal="center" vertical="center" wrapText="1"/>
    </xf>
    <xf numFmtId="167" fontId="4" fillId="2" borderId="17" xfId="1" applyNumberFormat="1" applyFont="1" applyFill="1" applyBorder="1" applyAlignment="1">
      <alignment horizontal="center" vertical="center" wrapText="1"/>
    </xf>
    <xf numFmtId="167" fontId="4" fillId="2" borderId="18" xfId="1" applyNumberFormat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textRotation="90" wrapText="1"/>
    </xf>
    <xf numFmtId="0" fontId="4" fillId="2" borderId="17" xfId="1" applyFont="1" applyFill="1" applyBorder="1" applyAlignment="1">
      <alignment horizontal="center" vertical="center" textRotation="90" wrapText="1"/>
    </xf>
    <xf numFmtId="0" fontId="5" fillId="0" borderId="1" xfId="4" applyFont="1" applyFill="1" applyBorder="1" applyAlignment="1">
      <alignment vertical="center" wrapText="1"/>
    </xf>
    <xf numFmtId="0" fontId="4" fillId="0" borderId="1" xfId="4" applyFont="1" applyFill="1" applyBorder="1" applyAlignment="1">
      <alignment vertical="center" wrapText="1"/>
    </xf>
    <xf numFmtId="166" fontId="4" fillId="0" borderId="5" xfId="4" applyNumberFormat="1" applyFont="1" applyFill="1" applyBorder="1" applyAlignment="1">
      <alignment vertical="center"/>
    </xf>
    <xf numFmtId="166" fontId="4" fillId="0" borderId="6" xfId="4" applyNumberFormat="1" applyFont="1" applyFill="1" applyBorder="1" applyAlignment="1">
      <alignment vertical="center"/>
    </xf>
    <xf numFmtId="166" fontId="4" fillId="0" borderId="9" xfId="4" applyNumberFormat="1" applyFont="1" applyFill="1" applyBorder="1" applyAlignment="1">
      <alignment vertical="center"/>
    </xf>
    <xf numFmtId="0" fontId="5" fillId="0" borderId="4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/>
    </xf>
    <xf numFmtId="0" fontId="4" fillId="0" borderId="8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5" fillId="0" borderId="8" xfId="4" applyFont="1" applyFill="1" applyBorder="1" applyAlignment="1">
      <alignment horizontal="center" vertical="center"/>
    </xf>
    <xf numFmtId="3" fontId="4" fillId="0" borderId="4" xfId="4" applyNumberFormat="1" applyFont="1" applyFill="1" applyBorder="1" applyAlignment="1">
      <alignment horizontal="center" vertical="center"/>
    </xf>
    <xf numFmtId="3" fontId="4" fillId="0" borderId="8" xfId="4" applyNumberFormat="1" applyFont="1" applyFill="1" applyBorder="1" applyAlignment="1">
      <alignment horizontal="center" vertical="center"/>
    </xf>
    <xf numFmtId="3" fontId="5" fillId="0" borderId="4" xfId="4" applyNumberFormat="1" applyFont="1" applyFill="1" applyBorder="1" applyAlignment="1">
      <alignment horizontal="center" vertical="center"/>
    </xf>
    <xf numFmtId="3" fontId="5" fillId="0" borderId="8" xfId="4" applyNumberFormat="1" applyFont="1" applyFill="1" applyBorder="1" applyAlignment="1">
      <alignment horizontal="center" vertical="center"/>
    </xf>
    <xf numFmtId="3" fontId="5" fillId="0" borderId="5" xfId="4" applyNumberFormat="1" applyFont="1" applyFill="1" applyBorder="1" applyAlignment="1">
      <alignment horizontal="center" vertical="center"/>
    </xf>
    <xf numFmtId="3" fontId="5" fillId="0" borderId="6" xfId="4" applyNumberFormat="1" applyFont="1" applyFill="1" applyBorder="1" applyAlignment="1">
      <alignment horizontal="center" vertical="center"/>
    </xf>
    <xf numFmtId="3" fontId="5" fillId="0" borderId="9" xfId="4" applyNumberFormat="1" applyFont="1" applyFill="1" applyBorder="1" applyAlignment="1">
      <alignment horizontal="center" vertical="center"/>
    </xf>
    <xf numFmtId="0" fontId="5" fillId="0" borderId="20" xfId="4" applyFont="1" applyFill="1" applyBorder="1" applyAlignment="1">
      <alignment vertical="center"/>
    </xf>
    <xf numFmtId="0" fontId="5" fillId="0" borderId="22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 wrapText="1"/>
    </xf>
    <xf numFmtId="0" fontId="6" fillId="0" borderId="8" xfId="4" applyFont="1" applyFill="1" applyBorder="1" applyAlignment="1">
      <alignment horizontal="right" vertical="center" wrapText="1"/>
    </xf>
    <xf numFmtId="0" fontId="4" fillId="0" borderId="8" xfId="4" applyFont="1" applyFill="1" applyBorder="1" applyAlignment="1">
      <alignment horizontal="center" vertical="center" wrapText="1"/>
    </xf>
    <xf numFmtId="0" fontId="5" fillId="0" borderId="8" xfId="4" applyFont="1" applyFill="1" applyBorder="1" applyAlignment="1">
      <alignment horizontal="center" vertical="center" wrapText="1"/>
    </xf>
    <xf numFmtId="0" fontId="4" fillId="0" borderId="5" xfId="4" applyFont="1" applyFill="1" applyBorder="1" applyAlignment="1">
      <alignment horizontal="center" vertical="center"/>
    </xf>
    <xf numFmtId="0" fontId="4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5" fillId="0" borderId="21" xfId="4" applyFont="1" applyFill="1" applyBorder="1" applyAlignment="1">
      <alignment vertical="center" wrapText="1"/>
    </xf>
    <xf numFmtId="0" fontId="5" fillId="0" borderId="22" xfId="4" applyFont="1" applyFill="1" applyBorder="1" applyAlignment="1">
      <alignment vertical="center" wrapText="1"/>
    </xf>
    <xf numFmtId="0" fontId="4" fillId="2" borderId="14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2" borderId="28" xfId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4" fillId="0" borderId="24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/>
    </xf>
    <xf numFmtId="0" fontId="4" fillId="0" borderId="3" xfId="0" applyFont="1" applyFill="1" applyBorder="1" applyAlignment="1">
      <alignment vertical="top" wrapText="1"/>
    </xf>
    <xf numFmtId="0" fontId="8" fillId="0" borderId="7" xfId="0" applyFont="1" applyFill="1" applyBorder="1"/>
    <xf numFmtId="0" fontId="4" fillId="0" borderId="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3" fontId="4" fillId="0" borderId="10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vertical="top"/>
    </xf>
    <xf numFmtId="3" fontId="5" fillId="0" borderId="10" xfId="0" applyNumberFormat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 wrapText="1"/>
    </xf>
    <xf numFmtId="167" fontId="4" fillId="2" borderId="5" xfId="1" applyNumberFormat="1" applyFont="1" applyFill="1" applyBorder="1" applyAlignment="1">
      <alignment horizontal="center" vertical="center"/>
    </xf>
    <xf numFmtId="167" fontId="4" fillId="2" borderId="6" xfId="1" applyNumberFormat="1" applyFont="1" applyFill="1" applyBorder="1" applyAlignment="1">
      <alignment horizontal="center" vertical="center"/>
    </xf>
    <xf numFmtId="167" fontId="4" fillId="2" borderId="9" xfId="1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166" fontId="4" fillId="0" borderId="29" xfId="0" applyNumberFormat="1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166" fontId="4" fillId="0" borderId="10" xfId="5" applyFont="1" applyBorder="1" applyAlignment="1">
      <alignment horizontal="center"/>
    </xf>
    <xf numFmtId="166" fontId="5" fillId="0" borderId="10" xfId="5" applyFont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4" fillId="0" borderId="30" xfId="0" applyFont="1" applyFill="1" applyBorder="1" applyAlignment="1">
      <alignment vertical="center"/>
    </xf>
    <xf numFmtId="4" fontId="4" fillId="0" borderId="29" xfId="0" applyNumberFormat="1" applyFont="1" applyFill="1" applyBorder="1" applyAlignment="1">
      <alignment horizontal="center"/>
    </xf>
    <xf numFmtId="166" fontId="4" fillId="0" borderId="31" xfId="0" applyNumberFormat="1" applyFont="1" applyFill="1" applyBorder="1" applyAlignment="1">
      <alignment horizontal="center"/>
    </xf>
    <xf numFmtId="167" fontId="4" fillId="2" borderId="28" xfId="1" applyNumberFormat="1" applyFont="1" applyFill="1" applyBorder="1" applyAlignment="1">
      <alignment horizontal="center" vertical="center"/>
    </xf>
    <xf numFmtId="167" fontId="4" fillId="2" borderId="33" xfId="1" applyNumberFormat="1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vertical="center"/>
    </xf>
    <xf numFmtId="0" fontId="5" fillId="0" borderId="35" xfId="0" applyFont="1" applyFill="1" applyBorder="1" applyAlignment="1">
      <alignment vertical="center"/>
    </xf>
    <xf numFmtId="0" fontId="11" fillId="0" borderId="35" xfId="0" applyFont="1" applyBorder="1" applyAlignment="1">
      <alignment horizontal="left" vertical="center"/>
    </xf>
    <xf numFmtId="0" fontId="5" fillId="0" borderId="36" xfId="0" applyFont="1" applyFill="1" applyBorder="1" applyAlignment="1">
      <alignment horizontal="center" vertical="center" wrapText="1"/>
    </xf>
    <xf numFmtId="167" fontId="5" fillId="0" borderId="34" xfId="0" applyNumberFormat="1" applyFont="1" applyFill="1" applyBorder="1" applyAlignment="1">
      <alignment horizontal="center" vertical="center"/>
    </xf>
    <xf numFmtId="167" fontId="5" fillId="0" borderId="35" xfId="0" applyNumberFormat="1" applyFont="1" applyFill="1" applyBorder="1" applyAlignment="1">
      <alignment horizontal="center" vertical="center"/>
    </xf>
    <xf numFmtId="167" fontId="5" fillId="0" borderId="36" xfId="0" applyNumberFormat="1" applyFont="1" applyFill="1" applyBorder="1" applyAlignment="1">
      <alignment horizontal="center" vertical="center"/>
    </xf>
    <xf numFmtId="4" fontId="4" fillId="0" borderId="34" xfId="0" applyNumberFormat="1" applyFont="1" applyFill="1" applyBorder="1" applyAlignment="1">
      <alignment vertical="center"/>
    </xf>
    <xf numFmtId="4" fontId="4" fillId="0" borderId="35" xfId="0" applyNumberFormat="1" applyFont="1" applyFill="1" applyBorder="1" applyAlignment="1">
      <alignment vertical="center"/>
    </xf>
    <xf numFmtId="4" fontId="4" fillId="0" borderId="36" xfId="0" applyNumberFormat="1" applyFont="1" applyFill="1" applyBorder="1" applyAlignment="1">
      <alignment vertical="center"/>
    </xf>
    <xf numFmtId="167" fontId="4" fillId="0" borderId="1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165" fontId="4" fillId="0" borderId="2" xfId="0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0" fontId="5" fillId="0" borderId="35" xfId="0" applyFont="1" applyBorder="1"/>
    <xf numFmtId="0" fontId="5" fillId="0" borderId="37" xfId="0" applyFont="1" applyBorder="1" applyAlignment="1">
      <alignment horizontal="center"/>
    </xf>
    <xf numFmtId="167" fontId="5" fillId="0" borderId="34" xfId="5" applyNumberFormat="1" applyFont="1" applyBorder="1" applyAlignment="1">
      <alignment horizontal="center"/>
    </xf>
    <xf numFmtId="167" fontId="5" fillId="0" borderId="35" xfId="5" applyNumberFormat="1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0" xfId="0" applyFont="1" applyBorder="1"/>
    <xf numFmtId="4" fontId="5" fillId="0" borderId="4" xfId="0" applyNumberFormat="1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4" xfId="0" applyFont="1" applyBorder="1"/>
    <xf numFmtId="0" fontId="4" fillId="0" borderId="8" xfId="0" applyFont="1" applyBorder="1"/>
    <xf numFmtId="4" fontId="4" fillId="0" borderId="1" xfId="0" applyNumberFormat="1" applyFont="1" applyBorder="1"/>
    <xf numFmtId="4" fontId="5" fillId="0" borderId="0" xfId="0" applyNumberFormat="1" applyFont="1"/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/>
    </xf>
    <xf numFmtId="4" fontId="4" fillId="0" borderId="0" xfId="0" applyNumberFormat="1" applyFont="1" applyBorder="1"/>
    <xf numFmtId="4" fontId="4" fillId="0" borderId="38" xfId="0" applyNumberFormat="1" applyFont="1" applyBorder="1"/>
    <xf numFmtId="166" fontId="4" fillId="0" borderId="8" xfId="0" applyNumberFormat="1" applyFont="1" applyFill="1" applyBorder="1" applyAlignment="1">
      <alignment horizontal="center"/>
    </xf>
    <xf numFmtId="166" fontId="4" fillId="0" borderId="9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/>
    </xf>
    <xf numFmtId="0" fontId="4" fillId="2" borderId="17" xfId="4" applyFont="1" applyFill="1" applyBorder="1" applyAlignment="1">
      <alignment horizontal="center" vertical="center"/>
    </xf>
    <xf numFmtId="0" fontId="4" fillId="2" borderId="18" xfId="4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 wrapText="1"/>
    </xf>
    <xf numFmtId="0" fontId="4" fillId="2" borderId="17" xfId="4" applyFont="1" applyFill="1" applyBorder="1" applyAlignment="1">
      <alignment horizontal="center" vertical="center" wrapText="1"/>
    </xf>
    <xf numFmtId="0" fontId="4" fillId="2" borderId="18" xfId="4" applyFont="1" applyFill="1" applyBorder="1" applyAlignment="1">
      <alignment horizontal="center" vertical="center" wrapText="1"/>
    </xf>
  </cellXfs>
  <cellStyles count="6">
    <cellStyle name="Euro" xfId="2" xr:uid="{00000000-0005-0000-0000-000000000000}"/>
    <cellStyle name="Millares" xfId="5" builtinId="3"/>
    <cellStyle name="Normal" xfId="0" builtinId="0"/>
    <cellStyle name="Normal 2" xfId="3" xr:uid="{00000000-0005-0000-0000-000003000000}"/>
    <cellStyle name="Normal 3" xfId="4" xr:uid="{00000000-0005-0000-0000-000004000000}"/>
    <cellStyle name="Normal_Hoja1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O458"/>
  <sheetViews>
    <sheetView topLeftCell="A7" zoomScaleNormal="100" zoomScaleSheetLayoutView="100" workbookViewId="0">
      <selection activeCell="M16" sqref="M16:O26"/>
    </sheetView>
  </sheetViews>
  <sheetFormatPr baseColWidth="10" defaultRowHeight="13.5" x14ac:dyDescent="0.2"/>
  <cols>
    <col min="1" max="1" width="3.7109375" style="24" bestFit="1" customWidth="1"/>
    <col min="2" max="2" width="4.85546875" style="1" customWidth="1"/>
    <col min="3" max="7" width="3.28515625" style="1" bestFit="1" customWidth="1"/>
    <col min="8" max="8" width="57" style="11" customWidth="1"/>
    <col min="9" max="9" width="12.42578125" style="11" bestFit="1" customWidth="1"/>
    <col min="10" max="10" width="12" style="1" customWidth="1"/>
    <col min="11" max="11" width="11" style="1" bestFit="1" customWidth="1"/>
    <col min="12" max="12" width="13.7109375" style="1" bestFit="1" customWidth="1"/>
    <col min="13" max="13" width="13.140625" style="1" bestFit="1" customWidth="1"/>
    <col min="14" max="14" width="14.7109375" style="1" customWidth="1"/>
    <col min="15" max="15" width="13.7109375" style="1" bestFit="1" customWidth="1"/>
    <col min="16" max="16384" width="11.42578125" style="1"/>
  </cols>
  <sheetData>
    <row r="1" spans="1:15" ht="15" x14ac:dyDescent="0.2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</row>
    <row r="2" spans="1:15" ht="15" x14ac:dyDescent="0.2">
      <c r="A2" s="367" t="s">
        <v>143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</row>
    <row r="3" spans="1:15" ht="15" x14ac:dyDescent="0.2">
      <c r="A3" s="367" t="s">
        <v>195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</row>
    <row r="4" spans="1:15" ht="15.75" thickBot="1" x14ac:dyDescent="0.25">
      <c r="A4" s="360"/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100"/>
    </row>
    <row r="5" spans="1:15" ht="15" customHeight="1" thickBot="1" x14ac:dyDescent="0.25">
      <c r="A5" s="361" t="s">
        <v>96</v>
      </c>
      <c r="B5" s="362"/>
      <c r="C5" s="362"/>
      <c r="D5" s="362"/>
      <c r="E5" s="362"/>
      <c r="F5" s="362"/>
      <c r="G5" s="362"/>
      <c r="H5" s="362"/>
      <c r="I5" s="363"/>
      <c r="J5" s="364" t="s">
        <v>98</v>
      </c>
      <c r="K5" s="365"/>
      <c r="L5" s="366"/>
      <c r="M5" s="364" t="s">
        <v>110</v>
      </c>
      <c r="N5" s="365"/>
      <c r="O5" s="366"/>
    </row>
    <row r="6" spans="1:15" ht="39.75" thickBot="1" x14ac:dyDescent="0.25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8" t="s">
        <v>97</v>
      </c>
      <c r="I6" s="186" t="s">
        <v>8</v>
      </c>
      <c r="J6" s="74" t="s">
        <v>9</v>
      </c>
      <c r="K6" s="75" t="s">
        <v>10</v>
      </c>
      <c r="L6" s="64" t="s">
        <v>142</v>
      </c>
      <c r="M6" s="77" t="s">
        <v>9</v>
      </c>
      <c r="N6" s="104" t="s">
        <v>10</v>
      </c>
      <c r="O6" s="180" t="s">
        <v>142</v>
      </c>
    </row>
    <row r="7" spans="1:15" s="9" customFormat="1" ht="15" x14ac:dyDescent="0.3">
      <c r="A7" s="51"/>
      <c r="B7" s="285">
        <v>1</v>
      </c>
      <c r="C7" s="285"/>
      <c r="D7" s="285"/>
      <c r="E7" s="285"/>
      <c r="F7" s="285"/>
      <c r="G7" s="285"/>
      <c r="H7" s="293" t="s">
        <v>99</v>
      </c>
      <c r="I7" s="294"/>
      <c r="J7" s="295"/>
      <c r="K7" s="52"/>
      <c r="L7" s="296"/>
      <c r="M7" s="315"/>
      <c r="N7" s="52"/>
      <c r="O7" s="354"/>
    </row>
    <row r="8" spans="1:15" s="9" customFormat="1" ht="15" x14ac:dyDescent="0.3">
      <c r="A8" s="15"/>
      <c r="B8" s="6"/>
      <c r="C8" s="6">
        <v>0</v>
      </c>
      <c r="D8" s="6"/>
      <c r="E8" s="6"/>
      <c r="F8" s="6"/>
      <c r="G8" s="6"/>
      <c r="H8" s="188" t="s">
        <v>12</v>
      </c>
      <c r="I8" s="197"/>
      <c r="J8" s="192"/>
      <c r="K8" s="116"/>
      <c r="L8" s="292"/>
      <c r="M8" s="310"/>
      <c r="N8" s="116"/>
      <c r="O8" s="355"/>
    </row>
    <row r="9" spans="1:15" s="9" customFormat="1" ht="15" x14ac:dyDescent="0.3">
      <c r="A9" s="15"/>
      <c r="B9" s="6"/>
      <c r="C9" s="6"/>
      <c r="D9" s="6">
        <v>0</v>
      </c>
      <c r="E9" s="6"/>
      <c r="F9" s="6"/>
      <c r="G9" s="6"/>
      <c r="H9" s="188" t="s">
        <v>13</v>
      </c>
      <c r="I9" s="197"/>
      <c r="J9" s="192"/>
      <c r="K9" s="116"/>
      <c r="L9" s="292"/>
      <c r="M9" s="310"/>
      <c r="N9" s="116"/>
      <c r="O9" s="355"/>
    </row>
    <row r="10" spans="1:15" s="9" customFormat="1" ht="15" x14ac:dyDescent="0.3">
      <c r="A10" s="15"/>
      <c r="B10" s="6"/>
      <c r="C10" s="6"/>
      <c r="D10" s="6"/>
      <c r="E10" s="6">
        <v>1</v>
      </c>
      <c r="F10" s="6">
        <v>0</v>
      </c>
      <c r="G10" s="6"/>
      <c r="H10" s="188" t="s">
        <v>139</v>
      </c>
      <c r="I10" s="197"/>
      <c r="J10" s="193"/>
      <c r="K10" s="116"/>
      <c r="L10" s="292"/>
      <c r="M10" s="316">
        <v>15075967</v>
      </c>
      <c r="N10" s="356">
        <v>22354342</v>
      </c>
      <c r="O10" s="357">
        <v>1470841.43</v>
      </c>
    </row>
    <row r="11" spans="1:15" s="9" customFormat="1" ht="15" x14ac:dyDescent="0.3">
      <c r="A11" s="15">
        <v>4</v>
      </c>
      <c r="B11" s="6"/>
      <c r="C11" s="6"/>
      <c r="D11" s="6"/>
      <c r="E11" s="6"/>
      <c r="F11" s="6"/>
      <c r="G11" s="6">
        <v>1</v>
      </c>
      <c r="H11" s="188" t="s">
        <v>183</v>
      </c>
      <c r="I11" s="197" t="s">
        <v>15</v>
      </c>
      <c r="J11" s="193">
        <f>+J12</f>
        <v>218</v>
      </c>
      <c r="K11" s="116">
        <f>+K12</f>
        <v>333</v>
      </c>
      <c r="L11" s="292">
        <f>+L12</f>
        <v>107</v>
      </c>
      <c r="M11" s="310"/>
      <c r="N11" s="121"/>
      <c r="O11" s="358"/>
    </row>
    <row r="12" spans="1:15" ht="15" x14ac:dyDescent="0.3">
      <c r="A12" s="15"/>
      <c r="B12" s="6"/>
      <c r="C12" s="6"/>
      <c r="D12" s="6"/>
      <c r="E12" s="6"/>
      <c r="F12" s="6"/>
      <c r="G12" s="4">
        <v>2</v>
      </c>
      <c r="H12" s="189" t="s">
        <v>183</v>
      </c>
      <c r="I12" s="198" t="s">
        <v>15</v>
      </c>
      <c r="J12" s="194">
        <v>218</v>
      </c>
      <c r="K12" s="122">
        <v>333</v>
      </c>
      <c r="L12" s="311">
        <v>107</v>
      </c>
      <c r="M12" s="310"/>
      <c r="N12" s="121"/>
      <c r="O12" s="358"/>
    </row>
    <row r="13" spans="1:15" ht="15" x14ac:dyDescent="0.3">
      <c r="A13" s="15"/>
      <c r="B13" s="6"/>
      <c r="C13" s="6"/>
      <c r="D13" s="6"/>
      <c r="E13" s="6">
        <v>2</v>
      </c>
      <c r="F13" s="6">
        <v>0</v>
      </c>
      <c r="G13" s="6"/>
      <c r="H13" s="188" t="s">
        <v>100</v>
      </c>
      <c r="I13" s="197"/>
      <c r="J13" s="194"/>
      <c r="K13" s="122"/>
      <c r="L13" s="311"/>
      <c r="M13" s="310">
        <v>8439236</v>
      </c>
      <c r="N13" s="356">
        <v>13877290</v>
      </c>
      <c r="O13" s="357">
        <v>1563443.89</v>
      </c>
    </row>
    <row r="14" spans="1:15" s="9" customFormat="1" ht="15" x14ac:dyDescent="0.3">
      <c r="A14" s="15">
        <v>4</v>
      </c>
      <c r="B14" s="6"/>
      <c r="C14" s="6"/>
      <c r="D14" s="6"/>
      <c r="E14" s="6"/>
      <c r="F14" s="6"/>
      <c r="G14" s="6">
        <v>1</v>
      </c>
      <c r="H14" s="188" t="s">
        <v>184</v>
      </c>
      <c r="I14" s="197" t="s">
        <v>15</v>
      </c>
      <c r="J14" s="193">
        <f>+J15</f>
        <v>46</v>
      </c>
      <c r="K14" s="116">
        <f t="shared" ref="K14:L14" si="0">+K15</f>
        <v>227</v>
      </c>
      <c r="L14" s="292">
        <f t="shared" si="0"/>
        <v>91</v>
      </c>
      <c r="M14" s="310"/>
      <c r="N14" s="121"/>
      <c r="O14" s="358"/>
    </row>
    <row r="15" spans="1:15" ht="15" x14ac:dyDescent="0.3">
      <c r="A15" s="15"/>
      <c r="B15" s="6"/>
      <c r="C15" s="6"/>
      <c r="D15" s="6"/>
      <c r="E15" s="6"/>
      <c r="F15" s="6"/>
      <c r="G15" s="4">
        <v>2</v>
      </c>
      <c r="H15" s="189" t="s">
        <v>184</v>
      </c>
      <c r="I15" s="198" t="s">
        <v>15</v>
      </c>
      <c r="J15" s="194">
        <v>46</v>
      </c>
      <c r="K15" s="122">
        <v>227</v>
      </c>
      <c r="L15" s="311">
        <v>91</v>
      </c>
      <c r="M15" s="310"/>
      <c r="N15" s="121"/>
      <c r="O15" s="358"/>
    </row>
    <row r="16" spans="1:15" ht="15" x14ac:dyDescent="0.3">
      <c r="A16" s="15"/>
      <c r="B16" s="6"/>
      <c r="C16" s="6"/>
      <c r="D16" s="6"/>
      <c r="E16" s="6">
        <v>3</v>
      </c>
      <c r="F16" s="6">
        <v>0</v>
      </c>
      <c r="G16" s="6"/>
      <c r="H16" s="188" t="s">
        <v>101</v>
      </c>
      <c r="I16" s="198"/>
      <c r="J16" s="194"/>
      <c r="K16" s="122"/>
      <c r="L16" s="311"/>
      <c r="M16" s="310">
        <v>3349033</v>
      </c>
      <c r="N16" s="356">
        <v>3944404</v>
      </c>
      <c r="O16" s="357">
        <v>120278.72</v>
      </c>
    </row>
    <row r="17" spans="1:15" s="9" customFormat="1" ht="15" x14ac:dyDescent="0.3">
      <c r="A17" s="15">
        <v>4</v>
      </c>
      <c r="B17" s="6"/>
      <c r="C17" s="6"/>
      <c r="D17" s="6"/>
      <c r="E17" s="6"/>
      <c r="F17" s="6"/>
      <c r="G17" s="6">
        <v>1</v>
      </c>
      <c r="H17" s="188" t="s">
        <v>185</v>
      </c>
      <c r="I17" s="197" t="s">
        <v>15</v>
      </c>
      <c r="J17" s="193">
        <f>+J18</f>
        <v>32</v>
      </c>
      <c r="K17" s="116">
        <f t="shared" ref="K17:L17" si="1">+K18</f>
        <v>58</v>
      </c>
      <c r="L17" s="292">
        <f t="shared" si="1"/>
        <v>19</v>
      </c>
      <c r="M17" s="310"/>
      <c r="N17" s="121"/>
      <c r="O17" s="358"/>
    </row>
    <row r="18" spans="1:15" ht="15" x14ac:dyDescent="0.3">
      <c r="A18" s="15"/>
      <c r="B18" s="6"/>
      <c r="C18" s="6"/>
      <c r="D18" s="6"/>
      <c r="E18" s="6"/>
      <c r="F18" s="6"/>
      <c r="G18" s="4">
        <v>2</v>
      </c>
      <c r="H18" s="189" t="s">
        <v>185</v>
      </c>
      <c r="I18" s="198" t="s">
        <v>15</v>
      </c>
      <c r="J18" s="194">
        <v>32</v>
      </c>
      <c r="K18" s="122">
        <v>58</v>
      </c>
      <c r="L18" s="311">
        <v>19</v>
      </c>
      <c r="M18" s="310"/>
      <c r="N18" s="121"/>
      <c r="O18" s="358"/>
    </row>
    <row r="19" spans="1:15" ht="30" x14ac:dyDescent="0.3">
      <c r="A19" s="15"/>
      <c r="B19" s="6"/>
      <c r="C19" s="6"/>
      <c r="D19" s="6"/>
      <c r="E19" s="6">
        <v>4</v>
      </c>
      <c r="F19" s="6">
        <v>0</v>
      </c>
      <c r="G19" s="6"/>
      <c r="H19" s="188" t="s">
        <v>186</v>
      </c>
      <c r="I19" s="198"/>
      <c r="J19" s="194"/>
      <c r="K19" s="122"/>
      <c r="L19" s="311"/>
      <c r="M19" s="310">
        <v>2049154</v>
      </c>
      <c r="N19" s="121">
        <v>2487354</v>
      </c>
      <c r="O19" s="357">
        <v>29884.98</v>
      </c>
    </row>
    <row r="20" spans="1:15" s="9" customFormat="1" ht="15" x14ac:dyDescent="0.3">
      <c r="A20" s="15">
        <v>4</v>
      </c>
      <c r="B20" s="6"/>
      <c r="C20" s="6"/>
      <c r="D20" s="6"/>
      <c r="E20" s="6"/>
      <c r="F20" s="6"/>
      <c r="G20" s="6">
        <v>1</v>
      </c>
      <c r="H20" s="188" t="s">
        <v>187</v>
      </c>
      <c r="I20" s="197" t="s">
        <v>46</v>
      </c>
      <c r="J20" s="195">
        <f>+J21</f>
        <v>18750</v>
      </c>
      <c r="K20" s="190">
        <f t="shared" ref="K20:L20" si="2">+K21</f>
        <v>13500</v>
      </c>
      <c r="L20" s="312">
        <f t="shared" si="2"/>
        <v>3527</v>
      </c>
      <c r="M20" s="310"/>
      <c r="N20" s="121"/>
      <c r="O20" s="358"/>
    </row>
    <row r="21" spans="1:15" ht="15" x14ac:dyDescent="0.3">
      <c r="A21" s="15"/>
      <c r="B21" s="6"/>
      <c r="C21" s="6"/>
      <c r="D21" s="6"/>
      <c r="E21" s="6"/>
      <c r="F21" s="6"/>
      <c r="G21" s="4">
        <v>2</v>
      </c>
      <c r="H21" s="189" t="s">
        <v>187</v>
      </c>
      <c r="I21" s="198" t="s">
        <v>46</v>
      </c>
      <c r="J21" s="185">
        <v>18750</v>
      </c>
      <c r="K21" s="171">
        <v>13500</v>
      </c>
      <c r="L21" s="313">
        <v>3527</v>
      </c>
      <c r="M21" s="310"/>
      <c r="N21" s="121"/>
      <c r="O21" s="358"/>
    </row>
    <row r="22" spans="1:15" ht="15" x14ac:dyDescent="0.3">
      <c r="A22" s="15"/>
      <c r="B22" s="6">
        <v>99</v>
      </c>
      <c r="C22" s="6"/>
      <c r="D22" s="6"/>
      <c r="E22" s="6"/>
      <c r="F22" s="6"/>
      <c r="G22" s="6"/>
      <c r="H22" s="188" t="s">
        <v>102</v>
      </c>
      <c r="I22" s="198"/>
      <c r="J22" s="194"/>
      <c r="K22" s="122"/>
      <c r="L22" s="311"/>
      <c r="M22" s="310"/>
      <c r="N22" s="121"/>
      <c r="O22" s="358"/>
    </row>
    <row r="23" spans="1:15" ht="15" x14ac:dyDescent="0.3">
      <c r="A23" s="15"/>
      <c r="B23" s="6"/>
      <c r="C23" s="6">
        <v>0</v>
      </c>
      <c r="D23" s="6"/>
      <c r="E23" s="6"/>
      <c r="F23" s="6"/>
      <c r="G23" s="6"/>
      <c r="H23" s="188" t="s">
        <v>12</v>
      </c>
      <c r="I23" s="198"/>
      <c r="J23" s="194"/>
      <c r="K23" s="122"/>
      <c r="L23" s="311"/>
      <c r="M23" s="310"/>
      <c r="N23" s="121"/>
      <c r="O23" s="358"/>
    </row>
    <row r="24" spans="1:15" ht="15" x14ac:dyDescent="0.3">
      <c r="A24" s="15"/>
      <c r="B24" s="6"/>
      <c r="C24" s="6"/>
      <c r="D24" s="6">
        <v>0</v>
      </c>
      <c r="E24" s="6"/>
      <c r="F24" s="6"/>
      <c r="G24" s="6"/>
      <c r="H24" s="188" t="s">
        <v>13</v>
      </c>
      <c r="I24" s="198"/>
      <c r="J24" s="194"/>
      <c r="K24" s="122"/>
      <c r="L24" s="311"/>
      <c r="M24" s="310"/>
      <c r="N24" s="121"/>
      <c r="O24" s="358"/>
    </row>
    <row r="25" spans="1:15" ht="15" x14ac:dyDescent="0.3">
      <c r="A25" s="15"/>
      <c r="B25" s="6"/>
      <c r="C25" s="6"/>
      <c r="D25" s="6"/>
      <c r="E25" s="6">
        <v>1</v>
      </c>
      <c r="F25" s="6">
        <v>0</v>
      </c>
      <c r="G25" s="6"/>
      <c r="H25" s="188" t="s">
        <v>188</v>
      </c>
      <c r="I25" s="198"/>
      <c r="J25" s="194"/>
      <c r="K25" s="122"/>
      <c r="L25" s="311"/>
      <c r="M25" s="310">
        <v>9374520</v>
      </c>
      <c r="N25" s="121">
        <v>4374520</v>
      </c>
      <c r="O25" s="357">
        <v>2260215</v>
      </c>
    </row>
    <row r="26" spans="1:15" s="9" customFormat="1" ht="30" x14ac:dyDescent="0.3">
      <c r="A26" s="15">
        <v>4</v>
      </c>
      <c r="B26" s="6"/>
      <c r="C26" s="6"/>
      <c r="D26" s="6"/>
      <c r="E26" s="6"/>
      <c r="F26" s="6"/>
      <c r="G26" s="6">
        <v>1</v>
      </c>
      <c r="H26" s="188" t="s">
        <v>106</v>
      </c>
      <c r="I26" s="197" t="s">
        <v>103</v>
      </c>
      <c r="J26" s="193">
        <f>+J27</f>
        <v>13</v>
      </c>
      <c r="K26" s="116">
        <f t="shared" ref="K26:L26" si="3">+K27</f>
        <v>13</v>
      </c>
      <c r="L26" s="292">
        <f t="shared" si="3"/>
        <v>7</v>
      </c>
      <c r="M26" s="310"/>
      <c r="N26" s="121"/>
      <c r="O26" s="358"/>
    </row>
    <row r="27" spans="1:15" ht="27" x14ac:dyDescent="0.3">
      <c r="A27" s="15"/>
      <c r="B27" s="6"/>
      <c r="C27" s="6"/>
      <c r="D27" s="6"/>
      <c r="E27" s="6"/>
      <c r="F27" s="6"/>
      <c r="G27" s="4">
        <v>2</v>
      </c>
      <c r="H27" s="189" t="s">
        <v>106</v>
      </c>
      <c r="I27" s="198" t="s">
        <v>103</v>
      </c>
      <c r="J27" s="194">
        <v>13</v>
      </c>
      <c r="K27" s="122">
        <v>13</v>
      </c>
      <c r="L27" s="311">
        <v>7</v>
      </c>
      <c r="M27" s="310"/>
      <c r="N27" s="121"/>
      <c r="O27" s="358"/>
    </row>
    <row r="28" spans="1:15" ht="30" x14ac:dyDescent="0.3">
      <c r="A28" s="15"/>
      <c r="B28" s="6"/>
      <c r="C28" s="6"/>
      <c r="D28" s="6"/>
      <c r="E28" s="6">
        <v>2</v>
      </c>
      <c r="F28" s="6">
        <v>0</v>
      </c>
      <c r="G28" s="6"/>
      <c r="H28" s="188" t="s">
        <v>104</v>
      </c>
      <c r="I28" s="198"/>
      <c r="J28" s="194"/>
      <c r="K28" s="122"/>
      <c r="L28" s="311"/>
      <c r="M28" s="310">
        <v>1304090</v>
      </c>
      <c r="N28" s="121">
        <v>35562</v>
      </c>
      <c r="O28" s="358">
        <v>0</v>
      </c>
    </row>
    <row r="29" spans="1:15" s="9" customFormat="1" ht="30" x14ac:dyDescent="0.3">
      <c r="A29" s="15">
        <v>4</v>
      </c>
      <c r="B29" s="6"/>
      <c r="C29" s="6"/>
      <c r="D29" s="6"/>
      <c r="E29" s="6"/>
      <c r="F29" s="6"/>
      <c r="G29" s="6">
        <v>1</v>
      </c>
      <c r="H29" s="188" t="s">
        <v>107</v>
      </c>
      <c r="I29" s="197" t="s">
        <v>103</v>
      </c>
      <c r="J29" s="193">
        <f>+J30</f>
        <v>6</v>
      </c>
      <c r="K29" s="116">
        <f t="shared" ref="K29:L29" si="4">+K30</f>
        <v>1</v>
      </c>
      <c r="L29" s="292">
        <f t="shared" si="4"/>
        <v>0</v>
      </c>
      <c r="M29" s="310"/>
      <c r="N29" s="121"/>
      <c r="O29" s="358"/>
    </row>
    <row r="30" spans="1:15" ht="27" x14ac:dyDescent="0.3">
      <c r="A30" s="15"/>
      <c r="B30" s="6"/>
      <c r="C30" s="6"/>
      <c r="D30" s="6"/>
      <c r="E30" s="6"/>
      <c r="F30" s="6"/>
      <c r="G30" s="4">
        <v>2</v>
      </c>
      <c r="H30" s="189" t="s">
        <v>107</v>
      </c>
      <c r="I30" s="198" t="s">
        <v>103</v>
      </c>
      <c r="J30" s="194">
        <v>6</v>
      </c>
      <c r="K30" s="122">
        <v>1</v>
      </c>
      <c r="L30" s="311">
        <v>0</v>
      </c>
      <c r="M30" s="310"/>
      <c r="N30" s="121"/>
      <c r="O30" s="358"/>
    </row>
    <row r="31" spans="1:15" ht="30" x14ac:dyDescent="0.3">
      <c r="A31" s="15"/>
      <c r="B31" s="6"/>
      <c r="C31" s="6"/>
      <c r="D31" s="6"/>
      <c r="E31" s="6">
        <v>3</v>
      </c>
      <c r="F31" s="6">
        <v>0</v>
      </c>
      <c r="G31" s="6"/>
      <c r="H31" s="188" t="s">
        <v>105</v>
      </c>
      <c r="I31" s="198"/>
      <c r="J31" s="194"/>
      <c r="K31" s="122"/>
      <c r="L31" s="311"/>
      <c r="M31" s="310">
        <v>408000</v>
      </c>
      <c r="N31" s="121">
        <v>220984</v>
      </c>
      <c r="O31" s="358">
        <v>220983.6</v>
      </c>
    </row>
    <row r="32" spans="1:15" s="9" customFormat="1" ht="30" x14ac:dyDescent="0.3">
      <c r="A32" s="15">
        <v>4</v>
      </c>
      <c r="B32" s="6"/>
      <c r="C32" s="6"/>
      <c r="D32" s="6"/>
      <c r="E32" s="6"/>
      <c r="F32" s="6"/>
      <c r="G32" s="6">
        <v>1</v>
      </c>
      <c r="H32" s="188" t="s">
        <v>108</v>
      </c>
      <c r="I32" s="197" t="s">
        <v>103</v>
      </c>
      <c r="J32" s="193">
        <f>+J33</f>
        <v>3</v>
      </c>
      <c r="K32" s="116">
        <f t="shared" ref="K32:L32" si="5">+K33</f>
        <v>1</v>
      </c>
      <c r="L32" s="292">
        <f t="shared" si="5"/>
        <v>1</v>
      </c>
      <c r="M32" s="310"/>
      <c r="N32" s="121"/>
      <c r="O32" s="358"/>
    </row>
    <row r="33" spans="1:15" ht="27.75" thickBot="1" x14ac:dyDescent="0.35">
      <c r="A33" s="117"/>
      <c r="B33" s="118"/>
      <c r="C33" s="118"/>
      <c r="D33" s="118"/>
      <c r="E33" s="118"/>
      <c r="F33" s="118"/>
      <c r="G33" s="168">
        <v>2</v>
      </c>
      <c r="H33" s="191" t="s">
        <v>109</v>
      </c>
      <c r="I33" s="199" t="s">
        <v>103</v>
      </c>
      <c r="J33" s="196">
        <v>3</v>
      </c>
      <c r="K33" s="123">
        <v>1</v>
      </c>
      <c r="L33" s="314">
        <v>1</v>
      </c>
      <c r="M33" s="317"/>
      <c r="N33" s="124"/>
      <c r="O33" s="359"/>
    </row>
    <row r="402" spans="1:13" s="12" customFormat="1" x14ac:dyDescent="0.2">
      <c r="A402" s="24"/>
      <c r="B402" s="1"/>
      <c r="C402" s="1"/>
      <c r="D402" s="1"/>
      <c r="E402" s="1"/>
      <c r="F402" s="1"/>
      <c r="G402" s="1"/>
      <c r="H402" s="11"/>
      <c r="I402" s="11"/>
      <c r="J402" s="1"/>
      <c r="K402" s="1"/>
      <c r="L402" s="1"/>
      <c r="M402" s="1"/>
    </row>
    <row r="403" spans="1:13" s="12" customFormat="1" x14ac:dyDescent="0.2">
      <c r="A403" s="24"/>
      <c r="B403" s="1"/>
      <c r="C403" s="1"/>
      <c r="D403" s="1"/>
      <c r="E403" s="1"/>
      <c r="F403" s="1"/>
      <c r="G403" s="1"/>
      <c r="H403" s="11"/>
      <c r="I403" s="11"/>
      <c r="J403" s="1"/>
      <c r="K403" s="1"/>
      <c r="L403" s="1"/>
      <c r="M403" s="1"/>
    </row>
    <row r="404" spans="1:13" s="12" customFormat="1" x14ac:dyDescent="0.2">
      <c r="A404" s="24"/>
      <c r="B404" s="1"/>
      <c r="C404" s="1"/>
      <c r="D404" s="1"/>
      <c r="E404" s="1"/>
      <c r="F404" s="1"/>
      <c r="G404" s="1"/>
      <c r="H404" s="11"/>
      <c r="I404" s="11"/>
      <c r="J404" s="1"/>
      <c r="K404" s="1"/>
      <c r="L404" s="1"/>
      <c r="M404" s="1"/>
    </row>
    <row r="405" spans="1:13" s="12" customFormat="1" x14ac:dyDescent="0.2">
      <c r="A405" s="24"/>
      <c r="B405" s="1"/>
      <c r="C405" s="1"/>
      <c r="D405" s="1"/>
      <c r="E405" s="1"/>
      <c r="F405" s="1"/>
      <c r="G405" s="1"/>
      <c r="H405" s="11"/>
      <c r="I405" s="11"/>
      <c r="J405" s="1"/>
      <c r="K405" s="1"/>
      <c r="L405" s="1"/>
      <c r="M405" s="1"/>
    </row>
    <row r="406" spans="1:13" s="12" customFormat="1" x14ac:dyDescent="0.2">
      <c r="A406" s="24"/>
      <c r="B406" s="1"/>
      <c r="C406" s="1"/>
      <c r="D406" s="1"/>
      <c r="E406" s="1"/>
      <c r="F406" s="1"/>
      <c r="G406" s="1"/>
      <c r="H406" s="11"/>
      <c r="I406" s="11"/>
      <c r="J406" s="1"/>
      <c r="K406" s="1"/>
      <c r="L406" s="1"/>
      <c r="M406" s="1"/>
    </row>
    <row r="407" spans="1:13" s="12" customFormat="1" x14ac:dyDescent="0.2">
      <c r="A407" s="24"/>
      <c r="B407" s="1"/>
      <c r="C407" s="1"/>
      <c r="D407" s="1"/>
      <c r="E407" s="1"/>
      <c r="F407" s="1"/>
      <c r="G407" s="1"/>
      <c r="H407" s="11"/>
      <c r="I407" s="11"/>
      <c r="J407" s="1"/>
      <c r="K407" s="1"/>
      <c r="L407" s="1"/>
      <c r="M407" s="1"/>
    </row>
    <row r="408" spans="1:13" s="12" customFormat="1" x14ac:dyDescent="0.2">
      <c r="A408" s="24"/>
      <c r="B408" s="1"/>
      <c r="C408" s="1"/>
      <c r="D408" s="1"/>
      <c r="E408" s="1"/>
      <c r="F408" s="1"/>
      <c r="G408" s="1"/>
      <c r="H408" s="11"/>
      <c r="I408" s="11"/>
      <c r="J408" s="1"/>
      <c r="K408" s="1"/>
      <c r="L408" s="1"/>
      <c r="M408" s="1"/>
    </row>
    <row r="409" spans="1:13" s="12" customFormat="1" x14ac:dyDescent="0.2">
      <c r="A409" s="24"/>
      <c r="B409" s="1"/>
      <c r="C409" s="1"/>
      <c r="D409" s="1"/>
      <c r="E409" s="1"/>
      <c r="F409" s="1"/>
      <c r="G409" s="1"/>
      <c r="H409" s="11"/>
      <c r="I409" s="11"/>
      <c r="J409" s="1"/>
      <c r="K409" s="1"/>
      <c r="L409" s="1"/>
      <c r="M409" s="1"/>
    </row>
    <row r="410" spans="1:13" s="12" customFormat="1" x14ac:dyDescent="0.2">
      <c r="A410" s="24"/>
      <c r="B410" s="1"/>
      <c r="C410" s="1"/>
      <c r="D410" s="1"/>
      <c r="E410" s="1"/>
      <c r="F410" s="1"/>
      <c r="G410" s="1"/>
      <c r="H410" s="11"/>
      <c r="I410" s="11"/>
      <c r="J410" s="1"/>
      <c r="K410" s="1"/>
      <c r="L410" s="1"/>
      <c r="M410" s="1"/>
    </row>
    <row r="411" spans="1:13" s="12" customFormat="1" x14ac:dyDescent="0.2">
      <c r="A411" s="24"/>
      <c r="B411" s="1"/>
      <c r="C411" s="1"/>
      <c r="D411" s="1"/>
      <c r="E411" s="1"/>
      <c r="F411" s="1"/>
      <c r="G411" s="1"/>
      <c r="H411" s="11"/>
      <c r="I411" s="11"/>
      <c r="J411" s="1"/>
      <c r="K411" s="1"/>
      <c r="L411" s="1"/>
      <c r="M411" s="1"/>
    </row>
    <row r="412" spans="1:13" s="12" customFormat="1" x14ac:dyDescent="0.2">
      <c r="A412" s="24"/>
      <c r="B412" s="1"/>
      <c r="C412" s="1"/>
      <c r="D412" s="1"/>
      <c r="E412" s="1"/>
      <c r="F412" s="1"/>
      <c r="G412" s="1"/>
      <c r="H412" s="11"/>
      <c r="I412" s="11"/>
      <c r="J412" s="1"/>
      <c r="K412" s="1"/>
      <c r="L412" s="1"/>
      <c r="M412" s="1"/>
    </row>
    <row r="413" spans="1:13" s="12" customFormat="1" x14ac:dyDescent="0.2">
      <c r="A413" s="24"/>
      <c r="B413" s="1"/>
      <c r="C413" s="1"/>
      <c r="D413" s="1"/>
      <c r="E413" s="1"/>
      <c r="F413" s="1"/>
      <c r="G413" s="1"/>
      <c r="H413" s="11"/>
      <c r="I413" s="11"/>
      <c r="J413" s="1"/>
      <c r="K413" s="1"/>
      <c r="L413" s="1"/>
      <c r="M413" s="1"/>
    </row>
    <row r="414" spans="1:13" s="12" customFormat="1" x14ac:dyDescent="0.2">
      <c r="A414" s="24"/>
      <c r="B414" s="1"/>
      <c r="C414" s="1"/>
      <c r="D414" s="1"/>
      <c r="E414" s="1"/>
      <c r="F414" s="1"/>
      <c r="G414" s="1"/>
      <c r="H414" s="11"/>
      <c r="I414" s="11"/>
      <c r="J414" s="1"/>
      <c r="K414" s="1"/>
      <c r="L414" s="1"/>
      <c r="M414" s="1"/>
    </row>
    <row r="415" spans="1:13" s="12" customFormat="1" x14ac:dyDescent="0.2">
      <c r="A415" s="24"/>
      <c r="B415" s="1"/>
      <c r="C415" s="1"/>
      <c r="D415" s="1"/>
      <c r="E415" s="1"/>
      <c r="F415" s="1"/>
      <c r="G415" s="1"/>
      <c r="H415" s="11"/>
      <c r="I415" s="11"/>
      <c r="J415" s="1"/>
      <c r="K415" s="1"/>
      <c r="L415" s="1"/>
      <c r="M415" s="1"/>
    </row>
    <row r="416" spans="1:13" s="12" customFormat="1" x14ac:dyDescent="0.2">
      <c r="A416" s="24"/>
      <c r="B416" s="1"/>
      <c r="C416" s="1"/>
      <c r="D416" s="1"/>
      <c r="E416" s="1"/>
      <c r="F416" s="1"/>
      <c r="G416" s="1"/>
      <c r="H416" s="11"/>
      <c r="I416" s="11"/>
      <c r="J416" s="1"/>
      <c r="K416" s="1"/>
      <c r="L416" s="1"/>
      <c r="M416" s="1"/>
    </row>
    <row r="417" spans="1:13" s="12" customFormat="1" x14ac:dyDescent="0.2">
      <c r="A417" s="24"/>
      <c r="B417" s="1"/>
      <c r="C417" s="1"/>
      <c r="D417" s="1"/>
      <c r="E417" s="1"/>
      <c r="F417" s="1"/>
      <c r="G417" s="1"/>
      <c r="H417" s="11"/>
      <c r="I417" s="11"/>
      <c r="J417" s="1"/>
      <c r="K417" s="1"/>
      <c r="L417" s="1"/>
      <c r="M417" s="1"/>
    </row>
    <row r="418" spans="1:13" s="12" customFormat="1" x14ac:dyDescent="0.2">
      <c r="A418" s="24"/>
      <c r="B418" s="1"/>
      <c r="C418" s="1"/>
      <c r="D418" s="1"/>
      <c r="E418" s="1"/>
      <c r="F418" s="1"/>
      <c r="G418" s="1"/>
      <c r="H418" s="11"/>
      <c r="I418" s="11"/>
      <c r="J418" s="1"/>
      <c r="K418" s="1"/>
      <c r="L418" s="1"/>
      <c r="M418" s="1"/>
    </row>
    <row r="419" spans="1:13" s="12" customFormat="1" x14ac:dyDescent="0.2">
      <c r="A419" s="24"/>
      <c r="B419" s="1"/>
      <c r="C419" s="1"/>
      <c r="D419" s="1"/>
      <c r="E419" s="1"/>
      <c r="F419" s="1"/>
      <c r="G419" s="1"/>
      <c r="H419" s="11"/>
      <c r="I419" s="11"/>
      <c r="J419" s="1"/>
      <c r="K419" s="1"/>
      <c r="L419" s="1"/>
      <c r="M419" s="1"/>
    </row>
    <row r="420" spans="1:13" s="12" customFormat="1" x14ac:dyDescent="0.2">
      <c r="A420" s="24"/>
      <c r="B420" s="1"/>
      <c r="C420" s="1"/>
      <c r="D420" s="1"/>
      <c r="E420" s="1"/>
      <c r="F420" s="1"/>
      <c r="G420" s="1"/>
      <c r="H420" s="11"/>
      <c r="I420" s="11"/>
      <c r="J420" s="1"/>
      <c r="K420" s="1"/>
      <c r="L420" s="1"/>
      <c r="M420" s="1"/>
    </row>
    <row r="421" spans="1:13" s="12" customFormat="1" x14ac:dyDescent="0.2">
      <c r="A421" s="24"/>
      <c r="B421" s="1"/>
      <c r="C421" s="1"/>
      <c r="D421" s="1"/>
      <c r="E421" s="1"/>
      <c r="F421" s="1"/>
      <c r="G421" s="1"/>
      <c r="H421" s="11"/>
      <c r="I421" s="11"/>
      <c r="J421" s="1"/>
      <c r="K421" s="1"/>
      <c r="L421" s="1"/>
      <c r="M421" s="1"/>
    </row>
    <row r="422" spans="1:13" s="12" customFormat="1" x14ac:dyDescent="0.2">
      <c r="A422" s="24"/>
      <c r="B422" s="1"/>
      <c r="C422" s="1"/>
      <c r="D422" s="1"/>
      <c r="E422" s="1"/>
      <c r="F422" s="1"/>
      <c r="G422" s="1"/>
      <c r="H422" s="11"/>
      <c r="I422" s="11"/>
      <c r="J422" s="1"/>
      <c r="K422" s="1"/>
      <c r="L422" s="1"/>
      <c r="M422" s="1"/>
    </row>
    <row r="423" spans="1:13" s="12" customFormat="1" x14ac:dyDescent="0.2">
      <c r="A423" s="24"/>
      <c r="B423" s="1"/>
      <c r="C423" s="1"/>
      <c r="D423" s="1"/>
      <c r="E423" s="1"/>
      <c r="F423" s="1"/>
      <c r="G423" s="1"/>
      <c r="H423" s="11"/>
      <c r="I423" s="11"/>
      <c r="J423" s="1"/>
      <c r="K423" s="1"/>
      <c r="L423" s="1"/>
      <c r="M423" s="1"/>
    </row>
    <row r="424" spans="1:13" s="12" customFormat="1" x14ac:dyDescent="0.2">
      <c r="A424" s="24"/>
      <c r="B424" s="1"/>
      <c r="C424" s="1"/>
      <c r="D424" s="1"/>
      <c r="E424" s="1"/>
      <c r="F424" s="1"/>
      <c r="G424" s="1"/>
      <c r="H424" s="11"/>
      <c r="I424" s="11"/>
      <c r="J424" s="1"/>
      <c r="K424" s="1"/>
      <c r="L424" s="1"/>
      <c r="M424" s="1"/>
    </row>
    <row r="425" spans="1:13" s="12" customFormat="1" x14ac:dyDescent="0.2">
      <c r="A425" s="24"/>
      <c r="B425" s="1"/>
      <c r="C425" s="1"/>
      <c r="D425" s="1"/>
      <c r="E425" s="1"/>
      <c r="F425" s="1"/>
      <c r="G425" s="1"/>
      <c r="H425" s="11"/>
      <c r="I425" s="11"/>
      <c r="J425" s="1"/>
      <c r="K425" s="1"/>
      <c r="L425" s="1"/>
      <c r="M425" s="1"/>
    </row>
    <row r="426" spans="1:13" s="12" customFormat="1" x14ac:dyDescent="0.2">
      <c r="A426" s="24"/>
      <c r="B426" s="1"/>
      <c r="C426" s="1"/>
      <c r="D426" s="1"/>
      <c r="E426" s="1"/>
      <c r="F426" s="1"/>
      <c r="G426" s="1"/>
      <c r="H426" s="11"/>
      <c r="I426" s="11"/>
      <c r="J426" s="1"/>
      <c r="K426" s="1"/>
      <c r="L426" s="1"/>
      <c r="M426" s="1"/>
    </row>
    <row r="427" spans="1:13" s="12" customFormat="1" x14ac:dyDescent="0.2">
      <c r="A427" s="24"/>
      <c r="B427" s="1"/>
      <c r="C427" s="1"/>
      <c r="D427" s="1"/>
      <c r="E427" s="1"/>
      <c r="F427" s="1"/>
      <c r="G427" s="1"/>
      <c r="H427" s="11"/>
      <c r="I427" s="11"/>
      <c r="J427" s="1"/>
      <c r="K427" s="1"/>
      <c r="L427" s="1"/>
      <c r="M427" s="1"/>
    </row>
    <row r="428" spans="1:13" s="12" customFormat="1" x14ac:dyDescent="0.2">
      <c r="A428" s="24"/>
      <c r="B428" s="1"/>
      <c r="C428" s="1"/>
      <c r="D428" s="1"/>
      <c r="E428" s="1"/>
      <c r="F428" s="1"/>
      <c r="G428" s="1"/>
      <c r="H428" s="11"/>
      <c r="I428" s="11"/>
      <c r="J428" s="1"/>
      <c r="K428" s="1"/>
      <c r="L428" s="1"/>
      <c r="M428" s="1"/>
    </row>
    <row r="429" spans="1:13" s="12" customFormat="1" x14ac:dyDescent="0.2">
      <c r="A429" s="24"/>
      <c r="B429" s="1"/>
      <c r="C429" s="1"/>
      <c r="D429" s="1"/>
      <c r="E429" s="1"/>
      <c r="F429" s="1"/>
      <c r="G429" s="1"/>
      <c r="H429" s="11"/>
      <c r="I429" s="11"/>
      <c r="J429" s="1"/>
      <c r="K429" s="1"/>
      <c r="L429" s="1"/>
      <c r="M429" s="1"/>
    </row>
    <row r="430" spans="1:13" s="12" customFormat="1" x14ac:dyDescent="0.2">
      <c r="A430" s="24"/>
      <c r="B430" s="1"/>
      <c r="C430" s="1"/>
      <c r="D430" s="1"/>
      <c r="E430" s="1"/>
      <c r="F430" s="1"/>
      <c r="G430" s="1"/>
      <c r="H430" s="11"/>
      <c r="I430" s="11"/>
      <c r="J430" s="1"/>
      <c r="K430" s="1"/>
      <c r="L430" s="1"/>
      <c r="M430" s="1"/>
    </row>
    <row r="431" spans="1:13" s="12" customFormat="1" x14ac:dyDescent="0.2">
      <c r="A431" s="24"/>
      <c r="B431" s="1"/>
      <c r="C431" s="1"/>
      <c r="D431" s="1"/>
      <c r="E431" s="1"/>
      <c r="F431" s="1"/>
      <c r="G431" s="1"/>
      <c r="H431" s="11"/>
      <c r="I431" s="11"/>
      <c r="J431" s="1"/>
      <c r="K431" s="1"/>
      <c r="L431" s="1"/>
      <c r="M431" s="1"/>
    </row>
    <row r="432" spans="1:13" s="12" customFormat="1" x14ac:dyDescent="0.2">
      <c r="A432" s="24"/>
      <c r="B432" s="1"/>
      <c r="C432" s="1"/>
      <c r="D432" s="1"/>
      <c r="E432" s="1"/>
      <c r="F432" s="1"/>
      <c r="G432" s="1"/>
      <c r="H432" s="11"/>
      <c r="I432" s="11"/>
      <c r="J432" s="1"/>
      <c r="K432" s="1"/>
      <c r="L432" s="1"/>
      <c r="M432" s="1"/>
    </row>
    <row r="433" spans="1:13" s="12" customFormat="1" x14ac:dyDescent="0.2">
      <c r="A433" s="24"/>
      <c r="B433" s="1"/>
      <c r="C433" s="1"/>
      <c r="D433" s="1"/>
      <c r="E433" s="1"/>
      <c r="F433" s="1"/>
      <c r="G433" s="1"/>
      <c r="H433" s="11"/>
      <c r="I433" s="11"/>
      <c r="J433" s="1"/>
      <c r="K433" s="1"/>
      <c r="L433" s="1"/>
      <c r="M433" s="1"/>
    </row>
    <row r="434" spans="1:13" s="12" customFormat="1" x14ac:dyDescent="0.2">
      <c r="A434" s="24"/>
      <c r="B434" s="1"/>
      <c r="C434" s="1"/>
      <c r="D434" s="1"/>
      <c r="E434" s="1"/>
      <c r="F434" s="1"/>
      <c r="G434" s="1"/>
      <c r="H434" s="11"/>
      <c r="I434" s="11"/>
      <c r="J434" s="1"/>
      <c r="K434" s="1"/>
      <c r="L434" s="1"/>
      <c r="M434" s="1"/>
    </row>
    <row r="435" spans="1:13" s="12" customFormat="1" x14ac:dyDescent="0.2">
      <c r="A435" s="24"/>
      <c r="B435" s="1"/>
      <c r="C435" s="1"/>
      <c r="D435" s="1"/>
      <c r="E435" s="1"/>
      <c r="F435" s="1"/>
      <c r="G435" s="1"/>
      <c r="H435" s="11"/>
      <c r="I435" s="11"/>
      <c r="J435" s="1"/>
      <c r="K435" s="1"/>
      <c r="L435" s="1"/>
      <c r="M435" s="1"/>
    </row>
    <row r="436" spans="1:13" s="12" customFormat="1" x14ac:dyDescent="0.2">
      <c r="A436" s="24"/>
      <c r="B436" s="1"/>
      <c r="C436" s="1"/>
      <c r="D436" s="1"/>
      <c r="E436" s="1"/>
      <c r="F436" s="1"/>
      <c r="G436" s="1"/>
      <c r="H436" s="11"/>
      <c r="I436" s="11"/>
      <c r="J436" s="1"/>
      <c r="K436" s="1"/>
      <c r="L436" s="1"/>
      <c r="M436" s="1"/>
    </row>
    <row r="437" spans="1:13" s="12" customFormat="1" x14ac:dyDescent="0.2">
      <c r="A437" s="24"/>
      <c r="B437" s="1"/>
      <c r="C437" s="1"/>
      <c r="D437" s="1"/>
      <c r="E437" s="1"/>
      <c r="F437" s="1"/>
      <c r="G437" s="1"/>
      <c r="H437" s="11"/>
      <c r="I437" s="11"/>
      <c r="J437" s="1"/>
      <c r="K437" s="1"/>
      <c r="L437" s="1"/>
      <c r="M437" s="1"/>
    </row>
    <row r="438" spans="1:13" s="12" customFormat="1" x14ac:dyDescent="0.2">
      <c r="A438" s="24"/>
      <c r="B438" s="1"/>
      <c r="C438" s="1"/>
      <c r="D438" s="1"/>
      <c r="E438" s="1"/>
      <c r="F438" s="1"/>
      <c r="G438" s="1"/>
      <c r="H438" s="11"/>
      <c r="I438" s="11"/>
      <c r="J438" s="1"/>
      <c r="K438" s="1"/>
      <c r="L438" s="1"/>
      <c r="M438" s="1"/>
    </row>
    <row r="439" spans="1:13" s="12" customFormat="1" x14ac:dyDescent="0.2">
      <c r="A439" s="24"/>
      <c r="B439" s="1"/>
      <c r="C439" s="1"/>
      <c r="D439" s="1"/>
      <c r="E439" s="1"/>
      <c r="F439" s="1"/>
      <c r="G439" s="1"/>
      <c r="H439" s="11"/>
      <c r="I439" s="11"/>
      <c r="J439" s="1"/>
      <c r="K439" s="1"/>
      <c r="L439" s="1"/>
      <c r="M439" s="1"/>
    </row>
    <row r="440" spans="1:13" s="12" customFormat="1" x14ac:dyDescent="0.2">
      <c r="A440" s="24"/>
      <c r="B440" s="1"/>
      <c r="C440" s="1"/>
      <c r="D440" s="1"/>
      <c r="E440" s="1"/>
      <c r="F440" s="1"/>
      <c r="G440" s="1"/>
      <c r="H440" s="11"/>
      <c r="I440" s="11"/>
      <c r="J440" s="1"/>
      <c r="K440" s="1"/>
      <c r="L440" s="1"/>
      <c r="M440" s="1"/>
    </row>
    <row r="441" spans="1:13" s="12" customFormat="1" x14ac:dyDescent="0.2">
      <c r="A441" s="24"/>
      <c r="B441" s="1"/>
      <c r="C441" s="1"/>
      <c r="D441" s="1"/>
      <c r="E441" s="1"/>
      <c r="F441" s="1"/>
      <c r="G441" s="1"/>
      <c r="H441" s="11"/>
      <c r="I441" s="11"/>
      <c r="J441" s="1"/>
      <c r="K441" s="1"/>
      <c r="L441" s="1"/>
      <c r="M441" s="1"/>
    </row>
    <row r="442" spans="1:13" s="12" customFormat="1" x14ac:dyDescent="0.2">
      <c r="A442" s="24"/>
      <c r="B442" s="1"/>
      <c r="C442" s="1"/>
      <c r="D442" s="1"/>
      <c r="E442" s="1"/>
      <c r="F442" s="1"/>
      <c r="G442" s="1"/>
      <c r="H442" s="11"/>
      <c r="I442" s="11"/>
      <c r="J442" s="1"/>
      <c r="K442" s="1"/>
      <c r="L442" s="1"/>
      <c r="M442" s="1"/>
    </row>
    <row r="443" spans="1:13" s="12" customFormat="1" x14ac:dyDescent="0.2">
      <c r="A443" s="24"/>
      <c r="B443" s="1"/>
      <c r="C443" s="1"/>
      <c r="D443" s="1"/>
      <c r="E443" s="1"/>
      <c r="F443" s="1"/>
      <c r="G443" s="1"/>
      <c r="H443" s="11"/>
      <c r="I443" s="11"/>
      <c r="J443" s="1"/>
      <c r="K443" s="1"/>
      <c r="L443" s="1"/>
      <c r="M443" s="1"/>
    </row>
    <row r="444" spans="1:13" s="12" customFormat="1" x14ac:dyDescent="0.2">
      <c r="A444" s="24"/>
      <c r="B444" s="1"/>
      <c r="C444" s="1"/>
      <c r="D444" s="1"/>
      <c r="E444" s="1"/>
      <c r="F444" s="1"/>
      <c r="G444" s="1"/>
      <c r="H444" s="11"/>
      <c r="I444" s="11"/>
      <c r="J444" s="1"/>
      <c r="K444" s="1"/>
      <c r="L444" s="1"/>
      <c r="M444" s="1"/>
    </row>
    <row r="445" spans="1:13" s="12" customFormat="1" x14ac:dyDescent="0.2">
      <c r="A445" s="24"/>
      <c r="B445" s="1"/>
      <c r="C445" s="1"/>
      <c r="D445" s="1"/>
      <c r="E445" s="1"/>
      <c r="F445" s="1"/>
      <c r="G445" s="1"/>
      <c r="H445" s="11"/>
      <c r="I445" s="11"/>
      <c r="J445" s="1"/>
      <c r="K445" s="1"/>
      <c r="L445" s="1"/>
      <c r="M445" s="1"/>
    </row>
    <row r="446" spans="1:13" s="12" customFormat="1" x14ac:dyDescent="0.2">
      <c r="A446" s="24"/>
      <c r="B446" s="1"/>
      <c r="C446" s="1"/>
      <c r="D446" s="1"/>
      <c r="E446" s="1"/>
      <c r="F446" s="1"/>
      <c r="G446" s="1"/>
      <c r="H446" s="11"/>
      <c r="I446" s="11"/>
      <c r="J446" s="1"/>
      <c r="K446" s="1"/>
      <c r="L446" s="1"/>
      <c r="M446" s="1"/>
    </row>
    <row r="447" spans="1:13" s="12" customFormat="1" x14ac:dyDescent="0.2">
      <c r="A447" s="24"/>
      <c r="B447" s="1"/>
      <c r="C447" s="1"/>
      <c r="D447" s="1"/>
      <c r="E447" s="1"/>
      <c r="F447" s="1"/>
      <c r="G447" s="1"/>
      <c r="H447" s="11"/>
      <c r="I447" s="11"/>
      <c r="J447" s="1"/>
      <c r="K447" s="1"/>
      <c r="L447" s="1"/>
      <c r="M447" s="1"/>
    </row>
    <row r="448" spans="1:13" s="12" customFormat="1" x14ac:dyDescent="0.2">
      <c r="A448" s="24"/>
      <c r="B448" s="1"/>
      <c r="C448" s="1"/>
      <c r="D448" s="1"/>
      <c r="E448" s="1"/>
      <c r="F448" s="1"/>
      <c r="G448" s="1"/>
      <c r="H448" s="11"/>
      <c r="I448" s="11"/>
      <c r="J448" s="1"/>
      <c r="K448" s="1"/>
      <c r="L448" s="1"/>
      <c r="M448" s="1"/>
    </row>
    <row r="449" spans="1:13" s="12" customFormat="1" x14ac:dyDescent="0.2">
      <c r="A449" s="24"/>
      <c r="B449" s="1"/>
      <c r="C449" s="1"/>
      <c r="D449" s="1"/>
      <c r="E449" s="1"/>
      <c r="F449" s="1"/>
      <c r="G449" s="1"/>
      <c r="H449" s="11"/>
      <c r="I449" s="11"/>
      <c r="J449" s="1"/>
      <c r="K449" s="1"/>
      <c r="L449" s="1"/>
      <c r="M449" s="1"/>
    </row>
    <row r="450" spans="1:13" s="12" customFormat="1" x14ac:dyDescent="0.2">
      <c r="A450" s="24"/>
      <c r="B450" s="1"/>
      <c r="C450" s="1"/>
      <c r="D450" s="1"/>
      <c r="E450" s="1"/>
      <c r="F450" s="1"/>
      <c r="G450" s="1"/>
      <c r="H450" s="11"/>
      <c r="I450" s="11"/>
      <c r="J450" s="1"/>
      <c r="K450" s="1"/>
      <c r="L450" s="1"/>
      <c r="M450" s="1"/>
    </row>
    <row r="451" spans="1:13" s="12" customFormat="1" x14ac:dyDescent="0.2">
      <c r="A451" s="24"/>
      <c r="B451" s="1"/>
      <c r="C451" s="1"/>
      <c r="D451" s="1"/>
      <c r="E451" s="1"/>
      <c r="F451" s="1"/>
      <c r="G451" s="1"/>
      <c r="H451" s="11"/>
      <c r="I451" s="11"/>
      <c r="J451" s="1"/>
      <c r="K451" s="1"/>
      <c r="L451" s="1"/>
      <c r="M451" s="1"/>
    </row>
    <row r="452" spans="1:13" s="12" customFormat="1" x14ac:dyDescent="0.2">
      <c r="A452" s="24"/>
      <c r="B452" s="1"/>
      <c r="C452" s="1"/>
      <c r="D452" s="1"/>
      <c r="E452" s="1"/>
      <c r="F452" s="1"/>
      <c r="G452" s="1"/>
      <c r="H452" s="11"/>
      <c r="I452" s="11"/>
      <c r="J452" s="1"/>
      <c r="K452" s="1"/>
      <c r="L452" s="1"/>
      <c r="M452" s="1"/>
    </row>
    <row r="453" spans="1:13" s="12" customFormat="1" x14ac:dyDescent="0.2">
      <c r="A453" s="24"/>
      <c r="B453" s="1"/>
      <c r="C453" s="1"/>
      <c r="D453" s="1"/>
      <c r="E453" s="1"/>
      <c r="F453" s="1"/>
      <c r="G453" s="1"/>
      <c r="H453" s="11"/>
      <c r="I453" s="11"/>
      <c r="J453" s="1"/>
      <c r="K453" s="1"/>
      <c r="L453" s="1"/>
      <c r="M453" s="1"/>
    </row>
    <row r="454" spans="1:13" s="12" customFormat="1" x14ac:dyDescent="0.2">
      <c r="A454" s="24"/>
      <c r="B454" s="1"/>
      <c r="C454" s="1"/>
      <c r="D454" s="1"/>
      <c r="E454" s="1"/>
      <c r="F454" s="1"/>
      <c r="G454" s="1"/>
      <c r="H454" s="11"/>
      <c r="I454" s="11"/>
      <c r="J454" s="1"/>
      <c r="K454" s="1"/>
      <c r="L454" s="1"/>
      <c r="M454" s="1"/>
    </row>
    <row r="455" spans="1:13" s="12" customFormat="1" x14ac:dyDescent="0.2">
      <c r="A455" s="24"/>
      <c r="B455" s="1"/>
      <c r="C455" s="1"/>
      <c r="D455" s="1"/>
      <c r="E455" s="1"/>
      <c r="F455" s="1"/>
      <c r="G455" s="1"/>
      <c r="H455" s="11"/>
      <c r="I455" s="11"/>
      <c r="J455" s="1"/>
      <c r="K455" s="1"/>
      <c r="L455" s="1"/>
      <c r="M455" s="1"/>
    </row>
    <row r="456" spans="1:13" s="12" customFormat="1" x14ac:dyDescent="0.2">
      <c r="A456" s="24"/>
      <c r="B456" s="1"/>
      <c r="C456" s="1"/>
      <c r="D456" s="1"/>
      <c r="E456" s="1"/>
      <c r="F456" s="1"/>
      <c r="G456" s="1"/>
      <c r="H456" s="11"/>
      <c r="I456" s="11"/>
      <c r="J456" s="1"/>
      <c r="K456" s="1"/>
      <c r="L456" s="1"/>
      <c r="M456" s="1"/>
    </row>
    <row r="457" spans="1:13" s="12" customFormat="1" x14ac:dyDescent="0.2">
      <c r="A457" s="24"/>
      <c r="B457" s="1"/>
      <c r="C457" s="1"/>
      <c r="D457" s="1"/>
      <c r="E457" s="1"/>
      <c r="F457" s="1"/>
      <c r="G457" s="1"/>
      <c r="H457" s="11"/>
      <c r="I457" s="11"/>
      <c r="J457" s="1"/>
      <c r="K457" s="1"/>
      <c r="L457" s="1"/>
      <c r="M457" s="1"/>
    </row>
    <row r="458" spans="1:13" s="12" customFormat="1" x14ac:dyDescent="0.2">
      <c r="A458" s="24"/>
      <c r="B458" s="1"/>
      <c r="C458" s="1"/>
      <c r="D458" s="1"/>
      <c r="E458" s="1"/>
      <c r="F458" s="1"/>
      <c r="G458" s="1"/>
      <c r="H458" s="11"/>
      <c r="I458" s="11"/>
      <c r="J458" s="1"/>
      <c r="K458" s="1"/>
      <c r="L458" s="1"/>
      <c r="M458" s="1"/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23622047244094491" right="0.23622047244094491" top="0.35433070866141736" bottom="0.35433070866141736" header="0.31496062992125984" footer="0.31496062992125984"/>
  <pageSetup paperSize="300" scale="71" fitToHeight="0" orientation="landscape" r:id="rId1"/>
  <headerFooter alignWithMargins="0"/>
  <rowBreaks count="1" manualBreakCount="1">
    <brk id="35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  <pageSetUpPr fitToPage="1"/>
  </sheetPr>
  <dimension ref="A1:P42"/>
  <sheetViews>
    <sheetView topLeftCell="J1" zoomScale="130" zoomScaleNormal="130" zoomScaleSheetLayoutView="100" workbookViewId="0">
      <selection activeCell="Q4" activeCellId="1" sqref="M1:M1048576 Q1:Q1048576"/>
    </sheetView>
  </sheetViews>
  <sheetFormatPr baseColWidth="10" defaultRowHeight="13.5" x14ac:dyDescent="0.25"/>
  <cols>
    <col min="1" max="7" width="3.7109375" style="128" bestFit="1" customWidth="1"/>
    <col min="8" max="8" width="56.7109375" style="128" customWidth="1"/>
    <col min="9" max="9" width="12.5703125" style="128" bestFit="1" customWidth="1"/>
    <col min="10" max="10" width="9.7109375" style="128" bestFit="1" customWidth="1"/>
    <col min="11" max="11" width="11" style="128" bestFit="1" customWidth="1"/>
    <col min="12" max="12" width="13.7109375" style="128" bestFit="1" customWidth="1"/>
    <col min="13" max="13" width="11.7109375" style="128" bestFit="1" customWidth="1"/>
    <col min="14" max="14" width="12.28515625" style="128" bestFit="1" customWidth="1"/>
    <col min="15" max="15" width="13.7109375" style="128" bestFit="1" customWidth="1"/>
    <col min="16" max="16384" width="11.42578125" style="128"/>
  </cols>
  <sheetData>
    <row r="1" spans="1:16" s="1" customFormat="1" ht="15" x14ac:dyDescent="0.2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</row>
    <row r="2" spans="1:16" s="1" customFormat="1" ht="15" x14ac:dyDescent="0.2">
      <c r="A2" s="367" t="s">
        <v>143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</row>
    <row r="3" spans="1:16" s="1" customFormat="1" ht="15" x14ac:dyDescent="0.2">
      <c r="A3" s="367" t="s">
        <v>195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</row>
    <row r="4" spans="1:16" ht="14.25" thickBot="1" x14ac:dyDescent="0.3">
      <c r="C4" s="127"/>
    </row>
    <row r="5" spans="1:16" ht="15.75" customHeight="1" thickBot="1" x14ac:dyDescent="0.3">
      <c r="A5" s="361" t="s">
        <v>114</v>
      </c>
      <c r="B5" s="362"/>
      <c r="C5" s="362"/>
      <c r="D5" s="362"/>
      <c r="E5" s="362"/>
      <c r="F5" s="362"/>
      <c r="G5" s="362"/>
      <c r="H5" s="362"/>
      <c r="I5" s="363"/>
      <c r="J5" s="364" t="s">
        <v>98</v>
      </c>
      <c r="K5" s="365"/>
      <c r="L5" s="366"/>
      <c r="M5" s="364" t="s">
        <v>110</v>
      </c>
      <c r="N5" s="365"/>
      <c r="O5" s="366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7" t="s">
        <v>97</v>
      </c>
      <c r="I6" s="186" t="s">
        <v>8</v>
      </c>
      <c r="J6" s="77" t="s">
        <v>9</v>
      </c>
      <c r="K6" s="78" t="s">
        <v>10</v>
      </c>
      <c r="L6" s="79" t="s">
        <v>142</v>
      </c>
      <c r="M6" s="77" t="s">
        <v>9</v>
      </c>
      <c r="N6" s="78" t="s">
        <v>10</v>
      </c>
      <c r="O6" s="79" t="s">
        <v>142</v>
      </c>
    </row>
    <row r="7" spans="1:16" ht="15" x14ac:dyDescent="0.25">
      <c r="A7" s="60"/>
      <c r="B7" s="61">
        <v>17</v>
      </c>
      <c r="C7" s="61"/>
      <c r="D7" s="61"/>
      <c r="E7" s="61"/>
      <c r="F7" s="61"/>
      <c r="G7" s="61"/>
      <c r="H7" s="176" t="s">
        <v>126</v>
      </c>
      <c r="I7" s="223"/>
      <c r="J7" s="67"/>
      <c r="K7" s="62"/>
      <c r="L7" s="63"/>
      <c r="M7" s="230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61" t="s">
        <v>12</v>
      </c>
      <c r="I8" s="203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61" t="s">
        <v>13</v>
      </c>
      <c r="I9" s="203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1" t="s">
        <v>118</v>
      </c>
      <c r="I10" s="203"/>
      <c r="J10" s="57"/>
      <c r="K10" s="3"/>
      <c r="L10" s="13"/>
      <c r="M10" s="239">
        <v>6901863</v>
      </c>
      <c r="N10" s="45">
        <v>10103523</v>
      </c>
      <c r="O10" s="240">
        <v>2382738.2200000002</v>
      </c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61" t="s">
        <v>16</v>
      </c>
      <c r="I11" s="187" t="s">
        <v>15</v>
      </c>
      <c r="J11" s="15">
        <f>+J12</f>
        <v>60</v>
      </c>
      <c r="K11" s="6">
        <f t="shared" ref="K11:L11" si="0">+K12</f>
        <v>127</v>
      </c>
      <c r="L11" s="16">
        <f t="shared" si="0"/>
        <v>101</v>
      </c>
      <c r="M11" s="241"/>
      <c r="N11" s="44"/>
      <c r="O11" s="242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200" t="s">
        <v>16</v>
      </c>
      <c r="I12" s="202" t="s">
        <v>15</v>
      </c>
      <c r="J12" s="17">
        <v>60</v>
      </c>
      <c r="K12" s="4">
        <v>127</v>
      </c>
      <c r="L12" s="68">
        <v>101</v>
      </c>
      <c r="M12" s="239"/>
      <c r="N12" s="45"/>
      <c r="O12" s="240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200" t="s">
        <v>168</v>
      </c>
      <c r="I13" s="202"/>
      <c r="J13" s="17"/>
      <c r="K13" s="4"/>
      <c r="L13" s="68"/>
      <c r="M13" s="239">
        <v>1098137</v>
      </c>
      <c r="N13" s="45">
        <v>7896477</v>
      </c>
      <c r="O13" s="240">
        <v>938581.59</v>
      </c>
    </row>
    <row r="14" spans="1:16" ht="30" x14ac:dyDescent="0.25">
      <c r="A14" s="15">
        <v>4</v>
      </c>
      <c r="B14" s="2"/>
      <c r="C14" s="2"/>
      <c r="D14" s="2"/>
      <c r="E14" s="2"/>
      <c r="F14" s="2"/>
      <c r="G14" s="2">
        <v>1</v>
      </c>
      <c r="H14" s="161" t="s">
        <v>169</v>
      </c>
      <c r="I14" s="187" t="s">
        <v>27</v>
      </c>
      <c r="J14" s="69">
        <f>+J15</f>
        <v>2150</v>
      </c>
      <c r="K14" s="7">
        <f t="shared" ref="K14:L14" si="1">+K15</f>
        <v>606150</v>
      </c>
      <c r="L14" s="18">
        <f t="shared" si="1"/>
        <v>64699</v>
      </c>
      <c r="M14" s="239"/>
      <c r="N14" s="45"/>
      <c r="O14" s="240"/>
    </row>
    <row r="15" spans="1:16" ht="27.75" thickBot="1" x14ac:dyDescent="0.3">
      <c r="A15" s="25"/>
      <c r="B15" s="14"/>
      <c r="C15" s="14"/>
      <c r="D15" s="14"/>
      <c r="E15" s="14"/>
      <c r="F15" s="14"/>
      <c r="G15" s="10">
        <v>2</v>
      </c>
      <c r="H15" s="221" t="s">
        <v>170</v>
      </c>
      <c r="I15" s="222" t="s">
        <v>27</v>
      </c>
      <c r="J15" s="72">
        <v>2150</v>
      </c>
      <c r="K15" s="231">
        <v>606150</v>
      </c>
      <c r="L15" s="73">
        <v>64699</v>
      </c>
      <c r="M15" s="243"/>
      <c r="N15" s="244"/>
      <c r="O15" s="245"/>
      <c r="P15" s="128">
        <v>0</v>
      </c>
    </row>
    <row r="42" spans="11:11" x14ac:dyDescent="0.25">
      <c r="K42" s="128">
        <v>210688</v>
      </c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O24"/>
  <sheetViews>
    <sheetView topLeftCell="J1" zoomScale="115" zoomScaleNormal="115" zoomScaleSheetLayoutView="100" workbookViewId="0">
      <selection activeCell="Q4" activeCellId="1" sqref="M1:M1048576 Q1:Q1048576"/>
    </sheetView>
  </sheetViews>
  <sheetFormatPr baseColWidth="10" defaultRowHeight="13.5" x14ac:dyDescent="0.25"/>
  <cols>
    <col min="1" max="7" width="3.7109375" style="128" bestFit="1" customWidth="1"/>
    <col min="8" max="8" width="61.7109375" style="128" customWidth="1"/>
    <col min="9" max="9" width="12.5703125" style="128" bestFit="1" customWidth="1"/>
    <col min="10" max="10" width="9" style="128" bestFit="1" customWidth="1"/>
    <col min="11" max="11" width="10.28515625" style="128" bestFit="1" customWidth="1"/>
    <col min="12" max="12" width="14" style="128" customWidth="1"/>
    <col min="13" max="13" width="13.140625" style="128" customWidth="1"/>
    <col min="14" max="14" width="13" style="128" customWidth="1"/>
    <col min="15" max="15" width="13.7109375" style="128" bestFit="1" customWidth="1"/>
    <col min="16" max="16384" width="11.42578125" style="128"/>
  </cols>
  <sheetData>
    <row r="1" spans="1:15" s="1" customFormat="1" ht="15" x14ac:dyDescent="0.2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</row>
    <row r="2" spans="1:15" s="1" customFormat="1" ht="15" x14ac:dyDescent="0.2">
      <c r="A2" s="367" t="s">
        <v>143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</row>
    <row r="3" spans="1:15" s="1" customFormat="1" ht="15" x14ac:dyDescent="0.2">
      <c r="A3" s="367" t="s">
        <v>195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</row>
    <row r="4" spans="1:15" ht="14.25" thickBot="1" x14ac:dyDescent="0.3">
      <c r="A4" s="127"/>
    </row>
    <row r="5" spans="1:15" ht="15" customHeight="1" thickBot="1" x14ac:dyDescent="0.3">
      <c r="A5" s="364" t="s">
        <v>51</v>
      </c>
      <c r="B5" s="365"/>
      <c r="C5" s="365"/>
      <c r="D5" s="365"/>
      <c r="E5" s="365"/>
      <c r="F5" s="365"/>
      <c r="G5" s="365"/>
      <c r="H5" s="365"/>
      <c r="I5" s="366"/>
      <c r="J5" s="364" t="s">
        <v>98</v>
      </c>
      <c r="K5" s="365"/>
      <c r="L5" s="366"/>
      <c r="M5" s="364" t="s">
        <v>110</v>
      </c>
      <c r="N5" s="365"/>
      <c r="O5" s="366"/>
    </row>
    <row r="6" spans="1:15" ht="37.5" thickBot="1" x14ac:dyDescent="0.3">
      <c r="A6" s="249" t="s">
        <v>1</v>
      </c>
      <c r="B6" s="250" t="s">
        <v>2</v>
      </c>
      <c r="C6" s="250" t="s">
        <v>3</v>
      </c>
      <c r="D6" s="250" t="s">
        <v>4</v>
      </c>
      <c r="E6" s="250" t="s">
        <v>5</v>
      </c>
      <c r="F6" s="250" t="s">
        <v>6</v>
      </c>
      <c r="G6" s="250" t="s">
        <v>7</v>
      </c>
      <c r="H6" s="177" t="s">
        <v>97</v>
      </c>
      <c r="I6" s="186" t="s">
        <v>8</v>
      </c>
      <c r="J6" s="246" t="s">
        <v>9</v>
      </c>
      <c r="K6" s="247" t="s">
        <v>10</v>
      </c>
      <c r="L6" s="248" t="s">
        <v>142</v>
      </c>
      <c r="M6" s="77" t="s">
        <v>9</v>
      </c>
      <c r="N6" s="78" t="s">
        <v>10</v>
      </c>
      <c r="O6" s="79" t="s">
        <v>142</v>
      </c>
    </row>
    <row r="7" spans="1:15" ht="15" x14ac:dyDescent="0.25">
      <c r="A7" s="60"/>
      <c r="B7" s="61">
        <v>22</v>
      </c>
      <c r="C7" s="61"/>
      <c r="D7" s="61"/>
      <c r="E7" s="62"/>
      <c r="F7" s="62"/>
      <c r="G7" s="62"/>
      <c r="H7" s="232" t="s">
        <v>52</v>
      </c>
      <c r="I7" s="223"/>
      <c r="J7" s="160"/>
      <c r="K7" s="62"/>
      <c r="L7" s="63"/>
      <c r="M7" s="86"/>
      <c r="N7" s="62"/>
      <c r="O7" s="63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200" t="s">
        <v>12</v>
      </c>
      <c r="I8" s="203"/>
      <c r="J8" s="237"/>
      <c r="K8" s="3"/>
      <c r="L8" s="13"/>
      <c r="M8" s="115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200" t="s">
        <v>13</v>
      </c>
      <c r="I9" s="203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1" t="s">
        <v>118</v>
      </c>
      <c r="I10" s="203"/>
      <c r="J10" s="57"/>
      <c r="K10" s="3"/>
      <c r="L10" s="13"/>
      <c r="M10" s="87">
        <v>26729507</v>
      </c>
      <c r="N10" s="38">
        <v>26729507</v>
      </c>
      <c r="O10" s="28">
        <v>5200304.7</v>
      </c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61" t="s">
        <v>16</v>
      </c>
      <c r="I11" s="187" t="s">
        <v>15</v>
      </c>
      <c r="J11" s="15">
        <f>+J12</f>
        <v>50</v>
      </c>
      <c r="K11" s="6">
        <f t="shared" ref="K11:L11" si="0">+K12</f>
        <v>35</v>
      </c>
      <c r="L11" s="16">
        <f t="shared" si="0"/>
        <v>34</v>
      </c>
      <c r="M11" s="15"/>
      <c r="N11" s="6"/>
      <c r="O11" s="16"/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200" t="s">
        <v>16</v>
      </c>
      <c r="I12" s="202" t="s">
        <v>15</v>
      </c>
      <c r="J12" s="17">
        <v>50</v>
      </c>
      <c r="K12" s="4">
        <v>35</v>
      </c>
      <c r="L12" s="68">
        <v>34</v>
      </c>
      <c r="M12" s="87"/>
      <c r="N12" s="38"/>
      <c r="O12" s="2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1" t="s">
        <v>124</v>
      </c>
      <c r="I13" s="202"/>
      <c r="J13" s="17"/>
      <c r="K13" s="4"/>
      <c r="L13" s="68"/>
      <c r="M13" s="87">
        <v>3270070</v>
      </c>
      <c r="N13" s="38">
        <v>3270070</v>
      </c>
      <c r="O13" s="28">
        <v>676832.32</v>
      </c>
    </row>
    <row r="14" spans="1:15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61" t="s">
        <v>53</v>
      </c>
      <c r="I14" s="187" t="s">
        <v>22</v>
      </c>
      <c r="J14" s="15">
        <f>+J15+J16+J17</f>
        <v>103</v>
      </c>
      <c r="K14" s="6">
        <f>+K15+K16+K17</f>
        <v>80</v>
      </c>
      <c r="L14" s="16">
        <f>+L15+L16+L17</f>
        <v>5</v>
      </c>
      <c r="M14" s="98"/>
      <c r="N14" s="42"/>
      <c r="O14" s="30"/>
    </row>
    <row r="15" spans="1:15" ht="15" x14ac:dyDescent="0.25">
      <c r="A15" s="15"/>
      <c r="B15" s="2"/>
      <c r="C15" s="2"/>
      <c r="D15" s="2"/>
      <c r="E15" s="3"/>
      <c r="F15" s="3"/>
      <c r="G15" s="3">
        <v>2</v>
      </c>
      <c r="H15" s="200" t="s">
        <v>54</v>
      </c>
      <c r="I15" s="202" t="s">
        <v>22</v>
      </c>
      <c r="J15" s="17">
        <v>93</v>
      </c>
      <c r="K15" s="4">
        <v>70</v>
      </c>
      <c r="L15" s="68">
        <v>4</v>
      </c>
      <c r="M15" s="87"/>
      <c r="N15" s="38"/>
      <c r="O15" s="28"/>
    </row>
    <row r="16" spans="1:15" ht="15" x14ac:dyDescent="0.25">
      <c r="A16" s="15"/>
      <c r="B16" s="2"/>
      <c r="C16" s="2"/>
      <c r="D16" s="2"/>
      <c r="E16" s="3"/>
      <c r="F16" s="3"/>
      <c r="G16" s="3">
        <v>3</v>
      </c>
      <c r="H16" s="200" t="s">
        <v>55</v>
      </c>
      <c r="I16" s="202" t="s">
        <v>22</v>
      </c>
      <c r="J16" s="17">
        <v>5</v>
      </c>
      <c r="K16" s="4">
        <v>5</v>
      </c>
      <c r="L16" s="68">
        <v>1</v>
      </c>
      <c r="M16" s="87"/>
      <c r="N16" s="38"/>
      <c r="O16" s="28"/>
    </row>
    <row r="17" spans="1:15" ht="15" x14ac:dyDescent="0.25">
      <c r="A17" s="15"/>
      <c r="B17" s="2"/>
      <c r="C17" s="2"/>
      <c r="D17" s="2"/>
      <c r="E17" s="3"/>
      <c r="F17" s="3"/>
      <c r="G17" s="3">
        <v>4</v>
      </c>
      <c r="H17" s="200" t="s">
        <v>56</v>
      </c>
      <c r="I17" s="202" t="s">
        <v>22</v>
      </c>
      <c r="J17" s="17">
        <v>5</v>
      </c>
      <c r="K17" s="4">
        <v>5</v>
      </c>
      <c r="L17" s="68">
        <v>0</v>
      </c>
      <c r="M17" s="87"/>
      <c r="N17" s="38"/>
      <c r="O17" s="28"/>
    </row>
    <row r="18" spans="1:15" ht="15" x14ac:dyDescent="0.25">
      <c r="A18" s="15"/>
      <c r="B18" s="2"/>
      <c r="C18" s="2"/>
      <c r="D18" s="2"/>
      <c r="E18" s="3"/>
      <c r="F18" s="3"/>
      <c r="G18" s="3">
        <v>5</v>
      </c>
      <c r="H18" s="200" t="s">
        <v>57</v>
      </c>
      <c r="I18" s="202" t="s">
        <v>15</v>
      </c>
      <c r="J18" s="17">
        <v>200</v>
      </c>
      <c r="K18" s="4">
        <v>200</v>
      </c>
      <c r="L18" s="68">
        <v>71</v>
      </c>
      <c r="M18" s="87"/>
      <c r="N18" s="38"/>
      <c r="O18" s="28"/>
    </row>
    <row r="19" spans="1:15" ht="15" x14ac:dyDescent="0.25">
      <c r="A19" s="15"/>
      <c r="B19" s="3"/>
      <c r="C19" s="3"/>
      <c r="D19" s="3"/>
      <c r="E19" s="2">
        <v>3</v>
      </c>
      <c r="F19" s="2">
        <v>0</v>
      </c>
      <c r="G19" s="2"/>
      <c r="H19" s="161" t="s">
        <v>125</v>
      </c>
      <c r="I19" s="202"/>
      <c r="J19" s="17"/>
      <c r="K19" s="4"/>
      <c r="L19" s="68"/>
      <c r="M19" s="87">
        <v>2830296</v>
      </c>
      <c r="N19" s="38">
        <v>2830296</v>
      </c>
      <c r="O19" s="28">
        <v>716383.06</v>
      </c>
    </row>
    <row r="20" spans="1:15" ht="15" x14ac:dyDescent="0.25">
      <c r="A20" s="15">
        <v>4</v>
      </c>
      <c r="B20" s="3"/>
      <c r="C20" s="3"/>
      <c r="D20" s="3"/>
      <c r="E20" s="3"/>
      <c r="F20" s="3"/>
      <c r="G20" s="2">
        <v>1</v>
      </c>
      <c r="H20" s="161" t="s">
        <v>58</v>
      </c>
      <c r="I20" s="187" t="s">
        <v>22</v>
      </c>
      <c r="J20" s="69">
        <f>+J22+J23+J24</f>
        <v>1344</v>
      </c>
      <c r="K20" s="7">
        <f>+K22+K23+K24</f>
        <v>5305</v>
      </c>
      <c r="L20" s="18">
        <f>+L22+L23+L24</f>
        <v>1889</v>
      </c>
      <c r="M20" s="69"/>
      <c r="N20" s="7"/>
      <c r="O20" s="18"/>
    </row>
    <row r="21" spans="1:15" ht="15" x14ac:dyDescent="0.25">
      <c r="A21" s="15"/>
      <c r="B21" s="3"/>
      <c r="C21" s="3"/>
      <c r="D21" s="3"/>
      <c r="E21" s="3"/>
      <c r="F21" s="3"/>
      <c r="G21" s="3">
        <v>2</v>
      </c>
      <c r="H21" s="200" t="s">
        <v>59</v>
      </c>
      <c r="I21" s="202" t="s">
        <v>60</v>
      </c>
      <c r="J21" s="17">
        <v>142</v>
      </c>
      <c r="K21" s="4">
        <v>161</v>
      </c>
      <c r="L21" s="68">
        <v>45</v>
      </c>
      <c r="M21" s="87"/>
      <c r="N21" s="38"/>
      <c r="O21" s="28"/>
    </row>
    <row r="22" spans="1:15" ht="15" x14ac:dyDescent="0.25">
      <c r="A22" s="15"/>
      <c r="B22" s="3"/>
      <c r="C22" s="3"/>
      <c r="D22" s="3"/>
      <c r="E22" s="3"/>
      <c r="F22" s="3"/>
      <c r="G22" s="3">
        <v>3</v>
      </c>
      <c r="H22" s="200" t="s">
        <v>61</v>
      </c>
      <c r="I22" s="202" t="s">
        <v>22</v>
      </c>
      <c r="J22" s="17">
        <v>116</v>
      </c>
      <c r="K22" s="4">
        <v>213</v>
      </c>
      <c r="L22" s="68">
        <v>37</v>
      </c>
      <c r="M22" s="88"/>
      <c r="N22" s="39"/>
      <c r="O22" s="26"/>
    </row>
    <row r="23" spans="1:15" ht="27" x14ac:dyDescent="0.25">
      <c r="A23" s="15"/>
      <c r="B23" s="3"/>
      <c r="C23" s="3"/>
      <c r="D23" s="3"/>
      <c r="E23" s="3"/>
      <c r="F23" s="3"/>
      <c r="G23" s="3">
        <v>4</v>
      </c>
      <c r="H23" s="200" t="s">
        <v>171</v>
      </c>
      <c r="I23" s="202" t="s">
        <v>22</v>
      </c>
      <c r="J23" s="17">
        <v>28</v>
      </c>
      <c r="K23" s="4">
        <v>39</v>
      </c>
      <c r="L23" s="68">
        <v>9</v>
      </c>
      <c r="M23" s="88"/>
      <c r="N23" s="39"/>
      <c r="O23" s="26"/>
    </row>
    <row r="24" spans="1:15" ht="27.75" thickBot="1" x14ac:dyDescent="0.3">
      <c r="A24" s="25"/>
      <c r="B24" s="10"/>
      <c r="C24" s="10"/>
      <c r="D24" s="10"/>
      <c r="E24" s="10"/>
      <c r="F24" s="10"/>
      <c r="G24" s="10">
        <v>5</v>
      </c>
      <c r="H24" s="221" t="s">
        <v>172</v>
      </c>
      <c r="I24" s="222" t="s">
        <v>22</v>
      </c>
      <c r="J24" s="90">
        <v>1200</v>
      </c>
      <c r="K24" s="231">
        <v>5053</v>
      </c>
      <c r="L24" s="73">
        <v>1843</v>
      </c>
      <c r="M24" s="89"/>
      <c r="N24" s="40"/>
      <c r="O24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  <pageSetUpPr fitToPage="1"/>
  </sheetPr>
  <dimension ref="A1:O16"/>
  <sheetViews>
    <sheetView topLeftCell="J1" zoomScale="130" zoomScaleNormal="130" zoomScaleSheetLayoutView="100" workbookViewId="0">
      <selection activeCell="M7" sqref="M7"/>
    </sheetView>
  </sheetViews>
  <sheetFormatPr baseColWidth="10" defaultRowHeight="13.5" x14ac:dyDescent="0.25"/>
  <cols>
    <col min="1" max="7" width="3.7109375" style="128" bestFit="1" customWidth="1"/>
    <col min="8" max="8" width="55.85546875" style="128" customWidth="1"/>
    <col min="9" max="9" width="13.140625" style="128" customWidth="1"/>
    <col min="10" max="10" width="9.7109375" style="128" bestFit="1" customWidth="1"/>
    <col min="11" max="11" width="11" style="128" bestFit="1" customWidth="1"/>
    <col min="12" max="12" width="13.7109375" style="128" bestFit="1" customWidth="1"/>
    <col min="13" max="14" width="11.7109375" style="128" bestFit="1" customWidth="1"/>
    <col min="15" max="15" width="13.7109375" style="128" bestFit="1" customWidth="1"/>
    <col min="16" max="16384" width="11.42578125" style="128"/>
  </cols>
  <sheetData>
    <row r="1" spans="1:15" s="1" customFormat="1" ht="15" x14ac:dyDescent="0.2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</row>
    <row r="2" spans="1:15" s="1" customFormat="1" ht="15" x14ac:dyDescent="0.2">
      <c r="A2" s="367" t="s">
        <v>143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</row>
    <row r="3" spans="1:15" s="1" customFormat="1" ht="15" x14ac:dyDescent="0.2">
      <c r="A3" s="367" t="s">
        <v>195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</row>
    <row r="4" spans="1:15" ht="14.25" thickBot="1" x14ac:dyDescent="0.3">
      <c r="A4" s="127"/>
    </row>
    <row r="5" spans="1:15" ht="15" customHeight="1" thickBot="1" x14ac:dyDescent="0.3">
      <c r="A5" s="380" t="s">
        <v>115</v>
      </c>
      <c r="B5" s="381"/>
      <c r="C5" s="381"/>
      <c r="D5" s="381"/>
      <c r="E5" s="381"/>
      <c r="F5" s="381"/>
      <c r="G5" s="381"/>
      <c r="H5" s="381"/>
      <c r="I5" s="382"/>
      <c r="J5" s="371" t="s">
        <v>98</v>
      </c>
      <c r="K5" s="372"/>
      <c r="L5" s="373"/>
      <c r="M5" s="371" t="s">
        <v>110</v>
      </c>
      <c r="N5" s="372"/>
      <c r="O5" s="373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7" t="s">
        <v>97</v>
      </c>
      <c r="I6" s="186" t="s">
        <v>8</v>
      </c>
      <c r="J6" s="77" t="s">
        <v>9</v>
      </c>
      <c r="K6" s="78" t="s">
        <v>10</v>
      </c>
      <c r="L6" s="79" t="s">
        <v>142</v>
      </c>
      <c r="M6" s="77" t="s">
        <v>9</v>
      </c>
      <c r="N6" s="78" t="s">
        <v>10</v>
      </c>
      <c r="O6" s="79" t="s">
        <v>142</v>
      </c>
    </row>
    <row r="7" spans="1:15" ht="15" x14ac:dyDescent="0.25">
      <c r="A7" s="60"/>
      <c r="B7" s="61">
        <v>23</v>
      </c>
      <c r="C7" s="61"/>
      <c r="D7" s="61"/>
      <c r="E7" s="62"/>
      <c r="F7" s="62"/>
      <c r="G7" s="62"/>
      <c r="H7" s="232" t="s">
        <v>123</v>
      </c>
      <c r="I7" s="223"/>
      <c r="J7" s="93"/>
      <c r="K7" s="62"/>
      <c r="L7" s="63"/>
      <c r="M7" s="86"/>
      <c r="N7" s="62"/>
      <c r="O7" s="63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200" t="s">
        <v>12</v>
      </c>
      <c r="I8" s="203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200" t="s">
        <v>13</v>
      </c>
      <c r="I9" s="203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1" t="s">
        <v>118</v>
      </c>
      <c r="I10" s="203"/>
      <c r="J10" s="57"/>
      <c r="K10" s="3"/>
      <c r="L10" s="13"/>
      <c r="M10" s="57"/>
      <c r="N10" s="3"/>
      <c r="O10" s="28"/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61" t="s">
        <v>16</v>
      </c>
      <c r="I11" s="187" t="s">
        <v>15</v>
      </c>
      <c r="J11" s="15">
        <f>+J12</f>
        <v>65</v>
      </c>
      <c r="K11" s="6">
        <f t="shared" ref="K11:L11" si="0">+K12</f>
        <v>16</v>
      </c>
      <c r="L11" s="16">
        <f t="shared" si="0"/>
        <v>16</v>
      </c>
      <c r="M11" s="87">
        <v>4209580</v>
      </c>
      <c r="N11" s="38">
        <v>4310580</v>
      </c>
      <c r="O11" s="28">
        <v>1685823.78</v>
      </c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200" t="s">
        <v>16</v>
      </c>
      <c r="I12" s="202" t="s">
        <v>15</v>
      </c>
      <c r="J12" s="17">
        <v>65</v>
      </c>
      <c r="K12" s="4">
        <v>16</v>
      </c>
      <c r="L12" s="68">
        <v>16</v>
      </c>
      <c r="M12" s="88"/>
      <c r="N12" s="39"/>
      <c r="O12" s="26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1" t="s">
        <v>122</v>
      </c>
      <c r="I13" s="202"/>
      <c r="J13" s="17"/>
      <c r="K13" s="6"/>
      <c r="L13" s="16"/>
      <c r="M13" s="57"/>
      <c r="N13" s="3"/>
      <c r="O13" s="13"/>
    </row>
    <row r="14" spans="1:15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61" t="s">
        <v>173</v>
      </c>
      <c r="I14" s="187" t="s">
        <v>27</v>
      </c>
      <c r="J14" s="15">
        <f>+J15+J16</f>
        <v>40</v>
      </c>
      <c r="K14" s="6">
        <f>+K15+K16</f>
        <v>19</v>
      </c>
      <c r="L14" s="16">
        <f>+L15+L16</f>
        <v>15</v>
      </c>
      <c r="M14" s="87">
        <v>1890420</v>
      </c>
      <c r="N14" s="38">
        <v>1789420</v>
      </c>
      <c r="O14" s="28">
        <v>669487.11</v>
      </c>
    </row>
    <row r="15" spans="1:15" ht="27" x14ac:dyDescent="0.25">
      <c r="A15" s="15"/>
      <c r="B15" s="2"/>
      <c r="C15" s="2"/>
      <c r="D15" s="2"/>
      <c r="E15" s="3"/>
      <c r="F15" s="3"/>
      <c r="G15" s="3">
        <v>2</v>
      </c>
      <c r="H15" s="200" t="s">
        <v>174</v>
      </c>
      <c r="I15" s="202" t="s">
        <v>27</v>
      </c>
      <c r="J15" s="17">
        <v>20</v>
      </c>
      <c r="K15" s="4">
        <v>18</v>
      </c>
      <c r="L15" s="68">
        <v>15</v>
      </c>
      <c r="M15" s="88"/>
      <c r="N15" s="39"/>
      <c r="O15" s="26"/>
    </row>
    <row r="16" spans="1:15" ht="27.75" thickBot="1" x14ac:dyDescent="0.3">
      <c r="A16" s="25"/>
      <c r="B16" s="14"/>
      <c r="C16" s="14"/>
      <c r="D16" s="14"/>
      <c r="E16" s="10"/>
      <c r="F16" s="10"/>
      <c r="G16" s="10">
        <v>3</v>
      </c>
      <c r="H16" s="221" t="s">
        <v>175</v>
      </c>
      <c r="I16" s="222" t="s">
        <v>27</v>
      </c>
      <c r="J16" s="90">
        <v>20</v>
      </c>
      <c r="K16" s="32">
        <v>1</v>
      </c>
      <c r="L16" s="91">
        <v>0</v>
      </c>
      <c r="M16" s="89"/>
      <c r="N16" s="40"/>
      <c r="O16" s="27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  <pageSetUpPr fitToPage="1"/>
  </sheetPr>
  <dimension ref="A1:O22"/>
  <sheetViews>
    <sheetView topLeftCell="J1" zoomScale="115" zoomScaleNormal="115" zoomScaleSheetLayoutView="100" workbookViewId="0">
      <selection activeCell="Q4" activeCellId="1" sqref="M1:M1048576 Q1:Q1048576"/>
    </sheetView>
  </sheetViews>
  <sheetFormatPr baseColWidth="10" defaultRowHeight="13.5" x14ac:dyDescent="0.25"/>
  <cols>
    <col min="1" max="7" width="3.7109375" style="128" bestFit="1" customWidth="1"/>
    <col min="8" max="8" width="67.85546875" style="128" customWidth="1"/>
    <col min="9" max="9" width="13.140625" style="128" customWidth="1"/>
    <col min="10" max="10" width="9.7109375" style="128" bestFit="1" customWidth="1"/>
    <col min="11" max="11" width="11" style="128" bestFit="1" customWidth="1"/>
    <col min="12" max="12" width="13.7109375" style="128" bestFit="1" customWidth="1"/>
    <col min="13" max="14" width="12.28515625" style="128" bestFit="1" customWidth="1"/>
    <col min="15" max="15" width="14.140625" style="128" bestFit="1" customWidth="1"/>
    <col min="16" max="16384" width="11.42578125" style="128"/>
  </cols>
  <sheetData>
    <row r="1" spans="1:15" s="1" customFormat="1" ht="15" x14ac:dyDescent="0.2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</row>
    <row r="2" spans="1:15" s="1" customFormat="1" ht="15" x14ac:dyDescent="0.2">
      <c r="A2" s="367" t="s">
        <v>143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</row>
    <row r="3" spans="1:15" s="1" customFormat="1" ht="15" x14ac:dyDescent="0.2">
      <c r="A3" s="367" t="s">
        <v>195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</row>
    <row r="4" spans="1:15" ht="14.25" thickBot="1" x14ac:dyDescent="0.3">
      <c r="A4" s="127"/>
    </row>
    <row r="5" spans="1:15" ht="15" customHeight="1" thickBot="1" x14ac:dyDescent="0.3">
      <c r="A5" s="361" t="s">
        <v>62</v>
      </c>
      <c r="B5" s="362"/>
      <c r="C5" s="362"/>
      <c r="D5" s="362"/>
      <c r="E5" s="362"/>
      <c r="F5" s="362"/>
      <c r="G5" s="362"/>
      <c r="H5" s="362"/>
      <c r="I5" s="363"/>
      <c r="J5" s="364" t="s">
        <v>98</v>
      </c>
      <c r="K5" s="365"/>
      <c r="L5" s="366"/>
      <c r="M5" s="364" t="s">
        <v>110</v>
      </c>
      <c r="N5" s="365"/>
      <c r="O5" s="366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7" t="s">
        <v>97</v>
      </c>
      <c r="I6" s="186" t="s">
        <v>8</v>
      </c>
      <c r="J6" s="77" t="s">
        <v>9</v>
      </c>
      <c r="K6" s="78" t="s">
        <v>10</v>
      </c>
      <c r="L6" s="79" t="s">
        <v>142</v>
      </c>
      <c r="M6" s="77" t="s">
        <v>9</v>
      </c>
      <c r="N6" s="78" t="s">
        <v>10</v>
      </c>
      <c r="O6" s="79" t="s">
        <v>142</v>
      </c>
    </row>
    <row r="7" spans="1:15" ht="27" x14ac:dyDescent="0.25">
      <c r="A7" s="60"/>
      <c r="B7" s="61">
        <v>20</v>
      </c>
      <c r="C7" s="61"/>
      <c r="D7" s="61"/>
      <c r="E7" s="62"/>
      <c r="F7" s="62"/>
      <c r="G7" s="62"/>
      <c r="H7" s="232" t="s">
        <v>117</v>
      </c>
      <c r="I7" s="223"/>
      <c r="J7" s="67"/>
      <c r="K7" s="62"/>
      <c r="L7" s="63"/>
      <c r="M7" s="230"/>
      <c r="N7" s="62"/>
      <c r="O7" s="63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200" t="s">
        <v>12</v>
      </c>
      <c r="I8" s="203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200" t="s">
        <v>13</v>
      </c>
      <c r="I9" s="203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1" t="s">
        <v>118</v>
      </c>
      <c r="I10" s="203"/>
      <c r="J10" s="57"/>
      <c r="K10" s="3"/>
      <c r="L10" s="13"/>
      <c r="M10" s="87">
        <v>3623145</v>
      </c>
      <c r="N10" s="38">
        <v>3970000</v>
      </c>
      <c r="O10" s="28">
        <v>1975576.35</v>
      </c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61" t="s">
        <v>16</v>
      </c>
      <c r="I11" s="187" t="s">
        <v>15</v>
      </c>
      <c r="J11" s="15">
        <f>+J12</f>
        <v>25</v>
      </c>
      <c r="K11" s="6">
        <f>+K12</f>
        <v>34</v>
      </c>
      <c r="L11" s="16">
        <f>+L12</f>
        <v>25</v>
      </c>
      <c r="M11" s="87"/>
      <c r="N11" s="38"/>
      <c r="O11" s="28"/>
    </row>
    <row r="12" spans="1:15" ht="15" x14ac:dyDescent="0.25">
      <c r="A12" s="15"/>
      <c r="B12" s="2"/>
      <c r="C12" s="2"/>
      <c r="D12" s="2"/>
      <c r="E12" s="3"/>
      <c r="F12" s="3"/>
      <c r="G12" s="3">
        <v>1</v>
      </c>
      <c r="H12" s="200" t="s">
        <v>16</v>
      </c>
      <c r="I12" s="202" t="s">
        <v>15</v>
      </c>
      <c r="J12" s="17">
        <v>25</v>
      </c>
      <c r="K12" s="4">
        <v>34</v>
      </c>
      <c r="L12" s="68">
        <v>25</v>
      </c>
      <c r="M12" s="87"/>
      <c r="N12" s="38"/>
      <c r="O12" s="2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1" t="s">
        <v>121</v>
      </c>
      <c r="I13" s="202"/>
      <c r="J13" s="17"/>
      <c r="K13" s="4"/>
      <c r="L13" s="68"/>
      <c r="M13" s="87">
        <v>376855</v>
      </c>
      <c r="N13" s="38">
        <v>30000</v>
      </c>
      <c r="O13" s="28">
        <v>29516.13</v>
      </c>
    </row>
    <row r="14" spans="1:15" ht="15" x14ac:dyDescent="0.25">
      <c r="A14" s="15">
        <v>4</v>
      </c>
      <c r="B14" s="2"/>
      <c r="C14" s="2"/>
      <c r="D14" s="2"/>
      <c r="E14" s="3"/>
      <c r="F14" s="3"/>
      <c r="G14" s="2">
        <v>1</v>
      </c>
      <c r="H14" s="161" t="s">
        <v>63</v>
      </c>
      <c r="I14" s="187" t="s">
        <v>64</v>
      </c>
      <c r="J14" s="69">
        <f>+J15</f>
        <v>343</v>
      </c>
      <c r="K14" s="7">
        <f>+K15</f>
        <v>116</v>
      </c>
      <c r="L14" s="18">
        <f>+L15</f>
        <v>0</v>
      </c>
      <c r="M14" s="87"/>
      <c r="N14" s="38"/>
      <c r="O14" s="28"/>
    </row>
    <row r="15" spans="1:15" ht="15" x14ac:dyDescent="0.25">
      <c r="A15" s="15"/>
      <c r="B15" s="2"/>
      <c r="C15" s="2"/>
      <c r="D15" s="2"/>
      <c r="E15" s="3"/>
      <c r="F15" s="3"/>
      <c r="G15" s="3">
        <v>2</v>
      </c>
      <c r="H15" s="200" t="s">
        <v>63</v>
      </c>
      <c r="I15" s="202" t="s">
        <v>64</v>
      </c>
      <c r="J15" s="70">
        <v>343</v>
      </c>
      <c r="K15" s="8">
        <v>116</v>
      </c>
      <c r="L15" s="71">
        <v>0</v>
      </c>
      <c r="M15" s="87"/>
      <c r="N15" s="38"/>
      <c r="O15" s="28"/>
    </row>
    <row r="16" spans="1:15" ht="27.75" thickBot="1" x14ac:dyDescent="0.3">
      <c r="A16" s="25"/>
      <c r="B16" s="14"/>
      <c r="C16" s="14"/>
      <c r="D16" s="10"/>
      <c r="E16" s="10"/>
      <c r="F16" s="10"/>
      <c r="G16" s="10">
        <v>3</v>
      </c>
      <c r="H16" s="221" t="s">
        <v>65</v>
      </c>
      <c r="I16" s="222" t="s">
        <v>66</v>
      </c>
      <c r="J16" s="72">
        <v>4659000</v>
      </c>
      <c r="K16" s="231">
        <v>4654550</v>
      </c>
      <c r="L16" s="73">
        <v>881706</v>
      </c>
      <c r="M16" s="173"/>
      <c r="N16" s="174"/>
      <c r="O16" s="175"/>
    </row>
    <row r="17" spans="1:15" ht="15" x14ac:dyDescent="0.3">
      <c r="A17" s="343"/>
      <c r="B17" s="344">
        <v>94</v>
      </c>
      <c r="C17" s="343"/>
      <c r="D17" s="343"/>
      <c r="E17" s="343"/>
      <c r="F17" s="343"/>
      <c r="G17" s="343"/>
      <c r="H17" s="133" t="s">
        <v>192</v>
      </c>
      <c r="I17" s="345"/>
      <c r="J17" s="134"/>
      <c r="K17" s="130"/>
      <c r="L17" s="159"/>
      <c r="M17" s="134"/>
      <c r="N17" s="130"/>
      <c r="O17" s="159"/>
    </row>
    <row r="18" spans="1:15" ht="15" x14ac:dyDescent="0.3">
      <c r="A18" s="343"/>
      <c r="B18" s="343"/>
      <c r="C18" s="344">
        <v>7</v>
      </c>
      <c r="D18" s="343"/>
      <c r="E18" s="343"/>
      <c r="F18" s="343"/>
      <c r="G18" s="343"/>
      <c r="H18" s="133" t="s">
        <v>193</v>
      </c>
      <c r="I18" s="345"/>
      <c r="J18" s="134"/>
      <c r="K18" s="130"/>
      <c r="L18" s="159"/>
      <c r="M18" s="134"/>
      <c r="N18" s="130"/>
      <c r="O18" s="159"/>
    </row>
    <row r="19" spans="1:15" ht="15" x14ac:dyDescent="0.3">
      <c r="A19" s="343"/>
      <c r="B19" s="343"/>
      <c r="C19" s="343"/>
      <c r="D19" s="344">
        <v>0</v>
      </c>
      <c r="E19" s="343"/>
      <c r="F19" s="343"/>
      <c r="G19" s="343"/>
      <c r="H19" s="133" t="s">
        <v>13</v>
      </c>
      <c r="I19" s="345"/>
      <c r="J19" s="134"/>
      <c r="K19" s="130"/>
      <c r="L19" s="159"/>
      <c r="M19" s="134"/>
      <c r="N19" s="130"/>
      <c r="O19" s="159"/>
    </row>
    <row r="20" spans="1:15" ht="15" x14ac:dyDescent="0.3">
      <c r="A20" s="344">
        <v>4</v>
      </c>
      <c r="B20" s="343"/>
      <c r="C20" s="343"/>
      <c r="D20" s="343"/>
      <c r="E20" s="344">
        <v>1</v>
      </c>
      <c r="F20" s="344">
        <v>0</v>
      </c>
      <c r="G20" s="343"/>
      <c r="H20" s="133" t="s">
        <v>194</v>
      </c>
      <c r="I20" s="345"/>
      <c r="J20" s="134"/>
      <c r="K20" s="130"/>
      <c r="L20" s="159"/>
      <c r="M20" s="134"/>
      <c r="N20" s="130"/>
      <c r="O20" s="159"/>
    </row>
    <row r="21" spans="1:15" ht="15" x14ac:dyDescent="0.3">
      <c r="A21" s="343"/>
      <c r="B21" s="343"/>
      <c r="C21" s="343"/>
      <c r="D21" s="343"/>
      <c r="E21" s="343"/>
      <c r="F21" s="343"/>
      <c r="G21" s="344">
        <v>1</v>
      </c>
      <c r="H21" s="133" t="s">
        <v>194</v>
      </c>
      <c r="I21" s="348" t="s">
        <v>15</v>
      </c>
      <c r="J21" s="350">
        <v>0</v>
      </c>
      <c r="K21" s="133">
        <v>1000</v>
      </c>
      <c r="L21" s="351">
        <f>+L22</f>
        <v>0</v>
      </c>
      <c r="M21" s="350">
        <v>0</v>
      </c>
      <c r="N21" s="352">
        <v>1100000</v>
      </c>
      <c r="O21" s="351">
        <v>0</v>
      </c>
    </row>
    <row r="22" spans="1:15" ht="14.25" thickBot="1" x14ac:dyDescent="0.3">
      <c r="A22" s="343"/>
      <c r="B22" s="343"/>
      <c r="C22" s="343"/>
      <c r="D22" s="343"/>
      <c r="E22" s="343"/>
      <c r="F22" s="343"/>
      <c r="G22" s="343">
        <v>2</v>
      </c>
      <c r="H22" s="130" t="s">
        <v>194</v>
      </c>
      <c r="I22" s="349" t="s">
        <v>15</v>
      </c>
      <c r="J22" s="236">
        <v>0</v>
      </c>
      <c r="K22" s="131">
        <v>1000</v>
      </c>
      <c r="L22" s="179">
        <v>0</v>
      </c>
      <c r="M22" s="236"/>
      <c r="N22" s="131"/>
      <c r="O22" s="179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A1:O18"/>
  <sheetViews>
    <sheetView topLeftCell="B1" zoomScale="115" zoomScaleNormal="115" zoomScaleSheetLayoutView="100" workbookViewId="0">
      <selection activeCell="I14" sqref="I14"/>
    </sheetView>
  </sheetViews>
  <sheetFormatPr baseColWidth="10" defaultRowHeight="13.5" x14ac:dyDescent="0.25"/>
  <cols>
    <col min="1" max="7" width="3.7109375" style="128" bestFit="1" customWidth="1"/>
    <col min="8" max="8" width="61.42578125" style="128" customWidth="1"/>
    <col min="9" max="9" width="12.42578125" style="128" bestFit="1" customWidth="1"/>
    <col min="10" max="10" width="9.7109375" style="128" bestFit="1" customWidth="1"/>
    <col min="11" max="11" width="11" style="128" bestFit="1" customWidth="1"/>
    <col min="12" max="12" width="13.7109375" style="128" bestFit="1" customWidth="1"/>
    <col min="13" max="14" width="12.7109375" style="128" bestFit="1" customWidth="1"/>
    <col min="15" max="15" width="13.7109375" style="128" bestFit="1" customWidth="1"/>
    <col min="16" max="16384" width="11.42578125" style="128"/>
  </cols>
  <sheetData>
    <row r="1" spans="1:15" s="1" customFormat="1" ht="15" x14ac:dyDescent="0.2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</row>
    <row r="2" spans="1:15" s="1" customFormat="1" ht="15" x14ac:dyDescent="0.2">
      <c r="A2" s="367" t="s">
        <v>143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</row>
    <row r="3" spans="1:15" s="1" customFormat="1" ht="15" x14ac:dyDescent="0.2">
      <c r="A3" s="367" t="s">
        <v>195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</row>
    <row r="4" spans="1:15" ht="14.25" thickBot="1" x14ac:dyDescent="0.3">
      <c r="A4" s="127"/>
    </row>
    <row r="5" spans="1:15" ht="15" customHeight="1" thickBot="1" x14ac:dyDescent="0.3">
      <c r="A5" s="361" t="s">
        <v>116</v>
      </c>
      <c r="B5" s="362"/>
      <c r="C5" s="362"/>
      <c r="D5" s="362"/>
      <c r="E5" s="362"/>
      <c r="F5" s="362"/>
      <c r="G5" s="362"/>
      <c r="H5" s="362"/>
      <c r="I5" s="363"/>
      <c r="J5" s="364" t="s">
        <v>98</v>
      </c>
      <c r="K5" s="365"/>
      <c r="L5" s="366"/>
      <c r="M5" s="364" t="s">
        <v>110</v>
      </c>
      <c r="N5" s="365"/>
      <c r="O5" s="366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7" t="s">
        <v>97</v>
      </c>
      <c r="I6" s="186" t="s">
        <v>8</v>
      </c>
      <c r="J6" s="77" t="s">
        <v>9</v>
      </c>
      <c r="K6" s="78" t="s">
        <v>10</v>
      </c>
      <c r="L6" s="79" t="s">
        <v>142</v>
      </c>
      <c r="M6" s="77" t="s">
        <v>9</v>
      </c>
      <c r="N6" s="78" t="s">
        <v>10</v>
      </c>
      <c r="O6" s="79" t="s">
        <v>142</v>
      </c>
    </row>
    <row r="7" spans="1:15" ht="15" x14ac:dyDescent="0.25">
      <c r="A7" s="60"/>
      <c r="B7" s="61">
        <v>18</v>
      </c>
      <c r="C7" s="61"/>
      <c r="D7" s="61"/>
      <c r="E7" s="61"/>
      <c r="F7" s="61"/>
      <c r="G7" s="61"/>
      <c r="H7" s="176" t="s">
        <v>120</v>
      </c>
      <c r="I7" s="223"/>
      <c r="J7" s="160"/>
      <c r="K7" s="62"/>
      <c r="L7" s="63"/>
      <c r="M7" s="86"/>
      <c r="N7" s="62"/>
      <c r="O7" s="63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61" t="s">
        <v>12</v>
      </c>
      <c r="I8" s="203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61" t="s">
        <v>13</v>
      </c>
      <c r="I9" s="203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1" t="s">
        <v>118</v>
      </c>
      <c r="I10" s="203"/>
      <c r="J10" s="57"/>
      <c r="K10" s="3"/>
      <c r="L10" s="13"/>
      <c r="M10" s="87">
        <v>5497206</v>
      </c>
      <c r="N10" s="38">
        <v>5511294</v>
      </c>
      <c r="O10" s="28">
        <v>2422494.2799999998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1" t="s">
        <v>16</v>
      </c>
      <c r="I11" s="187" t="s">
        <v>15</v>
      </c>
      <c r="J11" s="15">
        <f>+J12</f>
        <v>263</v>
      </c>
      <c r="K11" s="6">
        <f t="shared" ref="K11:L11" si="0">+K12</f>
        <v>263</v>
      </c>
      <c r="L11" s="16">
        <f t="shared" si="0"/>
        <v>227</v>
      </c>
      <c r="M11" s="87"/>
      <c r="N11" s="38"/>
      <c r="O11" s="28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200" t="s">
        <v>16</v>
      </c>
      <c r="I12" s="202" t="s">
        <v>15</v>
      </c>
      <c r="J12" s="17">
        <v>263</v>
      </c>
      <c r="K12" s="4">
        <v>263</v>
      </c>
      <c r="L12" s="68">
        <v>227</v>
      </c>
      <c r="M12" s="87"/>
      <c r="N12" s="38"/>
      <c r="O12" s="2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1" t="s">
        <v>67</v>
      </c>
      <c r="I13" s="202"/>
      <c r="J13" s="17"/>
      <c r="K13" s="4"/>
      <c r="L13" s="68"/>
      <c r="M13" s="87">
        <v>14502794</v>
      </c>
      <c r="N13" s="38">
        <v>16988706</v>
      </c>
      <c r="O13" s="28">
        <v>7069231.4400000004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61" t="s">
        <v>68</v>
      </c>
      <c r="I14" s="187" t="s">
        <v>27</v>
      </c>
      <c r="J14" s="69">
        <f>J15+J17</f>
        <v>319000</v>
      </c>
      <c r="K14" s="7">
        <f>K15+K17</f>
        <v>344025</v>
      </c>
      <c r="L14" s="18">
        <f>L15+L17</f>
        <v>159499</v>
      </c>
      <c r="M14" s="88"/>
      <c r="N14" s="39"/>
      <c r="O14" s="26"/>
    </row>
    <row r="15" spans="1:15" ht="27" x14ac:dyDescent="0.25">
      <c r="A15" s="15"/>
      <c r="B15" s="2"/>
      <c r="C15" s="2"/>
      <c r="D15" s="2"/>
      <c r="E15" s="2"/>
      <c r="F15" s="2"/>
      <c r="G15" s="3">
        <v>4</v>
      </c>
      <c r="H15" s="200" t="s">
        <v>189</v>
      </c>
      <c r="I15" s="202" t="s">
        <v>27</v>
      </c>
      <c r="J15" s="70">
        <v>69000</v>
      </c>
      <c r="K15" s="8">
        <v>94025</v>
      </c>
      <c r="L15" s="71">
        <v>34500</v>
      </c>
      <c r="M15" s="88"/>
      <c r="N15" s="39"/>
      <c r="O15" s="26"/>
    </row>
    <row r="16" spans="1:15" ht="27" x14ac:dyDescent="0.25">
      <c r="A16" s="15"/>
      <c r="B16" s="2"/>
      <c r="C16" s="2"/>
      <c r="D16" s="2"/>
      <c r="E16" s="2"/>
      <c r="F16" s="2"/>
      <c r="G16" s="3">
        <v>5</v>
      </c>
      <c r="H16" s="200" t="s">
        <v>69</v>
      </c>
      <c r="I16" s="202" t="s">
        <v>15</v>
      </c>
      <c r="J16" s="70">
        <v>8200</v>
      </c>
      <c r="K16" s="8">
        <v>8200</v>
      </c>
      <c r="L16" s="71">
        <v>4100</v>
      </c>
      <c r="M16" s="88"/>
      <c r="N16" s="39"/>
      <c r="O16" s="26"/>
    </row>
    <row r="17" spans="1:15" ht="27" x14ac:dyDescent="0.25">
      <c r="A17" s="15"/>
      <c r="B17" s="2"/>
      <c r="C17" s="2"/>
      <c r="D17" s="2"/>
      <c r="E17" s="2"/>
      <c r="F17" s="2"/>
      <c r="G17" s="3">
        <v>6</v>
      </c>
      <c r="H17" s="200" t="s">
        <v>70</v>
      </c>
      <c r="I17" s="202" t="s">
        <v>27</v>
      </c>
      <c r="J17" s="70">
        <v>250000</v>
      </c>
      <c r="K17" s="8">
        <v>250000</v>
      </c>
      <c r="L17" s="71">
        <v>124999</v>
      </c>
      <c r="M17" s="88"/>
      <c r="N17" s="39"/>
      <c r="O17" s="26"/>
    </row>
    <row r="18" spans="1:15" ht="15.75" thickBot="1" x14ac:dyDescent="0.3">
      <c r="A18" s="25"/>
      <c r="B18" s="14"/>
      <c r="C18" s="14"/>
      <c r="D18" s="14"/>
      <c r="E18" s="14"/>
      <c r="F18" s="14"/>
      <c r="G18" s="10">
        <v>7</v>
      </c>
      <c r="H18" s="221" t="s">
        <v>71</v>
      </c>
      <c r="I18" s="222" t="s">
        <v>22</v>
      </c>
      <c r="J18" s="72">
        <v>157076</v>
      </c>
      <c r="K18" s="231">
        <v>3500</v>
      </c>
      <c r="L18" s="73">
        <v>1751</v>
      </c>
      <c r="M18" s="89"/>
      <c r="N18" s="40"/>
      <c r="O18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5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  <pageSetUpPr fitToPage="1"/>
  </sheetPr>
  <dimension ref="A1:O36"/>
  <sheetViews>
    <sheetView topLeftCell="J1" zoomScale="115" zoomScaleNormal="115" zoomScaleSheetLayoutView="100" workbookViewId="0">
      <selection activeCell="T7" sqref="T7"/>
    </sheetView>
  </sheetViews>
  <sheetFormatPr baseColWidth="10" defaultRowHeight="13.5" x14ac:dyDescent="0.25"/>
  <cols>
    <col min="1" max="7" width="3.7109375" style="128" bestFit="1" customWidth="1"/>
    <col min="8" max="8" width="58.5703125" style="128" customWidth="1"/>
    <col min="9" max="9" width="12.42578125" style="128" bestFit="1" customWidth="1"/>
    <col min="10" max="10" width="11" style="128" bestFit="1" customWidth="1"/>
    <col min="11" max="11" width="11.28515625" style="128" bestFit="1" customWidth="1"/>
    <col min="12" max="13" width="13.7109375" style="128" bestFit="1" customWidth="1"/>
    <col min="14" max="14" width="13.28515625" style="128" bestFit="1" customWidth="1"/>
    <col min="15" max="15" width="13.28515625" style="128" customWidth="1"/>
    <col min="16" max="16384" width="11.42578125" style="128"/>
  </cols>
  <sheetData>
    <row r="1" spans="1:15" s="1" customFormat="1" ht="15" x14ac:dyDescent="0.2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</row>
    <row r="2" spans="1:15" s="1" customFormat="1" ht="15" x14ac:dyDescent="0.2">
      <c r="A2" s="367" t="s">
        <v>143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</row>
    <row r="3" spans="1:15" s="1" customFormat="1" ht="15" x14ac:dyDescent="0.2">
      <c r="A3" s="367" t="s">
        <v>195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</row>
    <row r="4" spans="1:15" ht="14.25" thickBot="1" x14ac:dyDescent="0.3">
      <c r="A4" s="127"/>
    </row>
    <row r="5" spans="1:15" ht="15" customHeight="1" thickBot="1" x14ac:dyDescent="0.3">
      <c r="A5" s="361" t="s">
        <v>72</v>
      </c>
      <c r="B5" s="362"/>
      <c r="C5" s="362"/>
      <c r="D5" s="362"/>
      <c r="E5" s="362"/>
      <c r="F5" s="362"/>
      <c r="G5" s="362"/>
      <c r="H5" s="362"/>
      <c r="I5" s="363"/>
      <c r="J5" s="364" t="s">
        <v>98</v>
      </c>
      <c r="K5" s="365"/>
      <c r="L5" s="366"/>
      <c r="M5" s="371" t="s">
        <v>110</v>
      </c>
      <c r="N5" s="372"/>
      <c r="O5" s="373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7" t="s">
        <v>97</v>
      </c>
      <c r="I6" s="186" t="s">
        <v>8</v>
      </c>
      <c r="J6" s="77" t="s">
        <v>9</v>
      </c>
      <c r="K6" s="78" t="s">
        <v>10</v>
      </c>
      <c r="L6" s="79" t="s">
        <v>142</v>
      </c>
      <c r="M6" s="77" t="s">
        <v>9</v>
      </c>
      <c r="N6" s="78" t="s">
        <v>10</v>
      </c>
      <c r="O6" s="79" t="s">
        <v>142</v>
      </c>
    </row>
    <row r="7" spans="1:15" ht="15" x14ac:dyDescent="0.25">
      <c r="A7" s="60"/>
      <c r="B7" s="61">
        <v>11</v>
      </c>
      <c r="C7" s="61"/>
      <c r="D7" s="61"/>
      <c r="E7" s="61"/>
      <c r="F7" s="61"/>
      <c r="G7" s="61"/>
      <c r="H7" s="232" t="s">
        <v>11</v>
      </c>
      <c r="I7" s="223"/>
      <c r="J7" s="99"/>
      <c r="K7" s="61"/>
      <c r="L7" s="94"/>
      <c r="M7" s="86"/>
      <c r="N7" s="62"/>
      <c r="O7" s="63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200" t="s">
        <v>12</v>
      </c>
      <c r="I8" s="203"/>
      <c r="J8" s="54"/>
      <c r="K8" s="2"/>
      <c r="L8" s="29"/>
      <c r="M8" s="87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200" t="s">
        <v>13</v>
      </c>
      <c r="I9" s="203"/>
      <c r="J9" s="54"/>
      <c r="K9" s="2"/>
      <c r="L9" s="29"/>
      <c r="M9" s="87"/>
      <c r="N9" s="3"/>
      <c r="O9" s="13"/>
    </row>
    <row r="10" spans="1:15" ht="15" x14ac:dyDescent="0.25">
      <c r="A10" s="15"/>
      <c r="B10" s="2"/>
      <c r="C10" s="2"/>
      <c r="D10" s="2"/>
      <c r="E10" s="2">
        <v>2</v>
      </c>
      <c r="F10" s="2">
        <v>0</v>
      </c>
      <c r="G10" s="2"/>
      <c r="H10" s="161" t="s">
        <v>17</v>
      </c>
      <c r="I10" s="203"/>
      <c r="J10" s="57"/>
      <c r="K10" s="3"/>
      <c r="L10" s="13"/>
      <c r="M10" s="87">
        <v>101951341</v>
      </c>
      <c r="N10" s="38">
        <v>28951341</v>
      </c>
      <c r="O10" s="28">
        <v>11249601.41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1" t="s">
        <v>141</v>
      </c>
      <c r="I11" s="187" t="s">
        <v>73</v>
      </c>
      <c r="J11" s="69">
        <f>+J13</f>
        <v>155</v>
      </c>
      <c r="K11" s="7">
        <f>+K13</f>
        <v>65</v>
      </c>
      <c r="L11" s="18">
        <f>+L13</f>
        <v>44</v>
      </c>
      <c r="M11" s="87"/>
      <c r="N11" s="38"/>
      <c r="O11" s="28"/>
    </row>
    <row r="12" spans="1:15" ht="15" x14ac:dyDescent="0.25">
      <c r="A12" s="15"/>
      <c r="B12" s="2"/>
      <c r="C12" s="2"/>
      <c r="D12" s="2"/>
      <c r="E12" s="2"/>
      <c r="F12" s="2"/>
      <c r="G12" s="3">
        <v>3</v>
      </c>
      <c r="H12" s="200" t="s">
        <v>149</v>
      </c>
      <c r="I12" s="202" t="s">
        <v>15</v>
      </c>
      <c r="J12" s="70">
        <v>345</v>
      </c>
      <c r="K12" s="8">
        <v>348</v>
      </c>
      <c r="L12" s="71">
        <v>157</v>
      </c>
      <c r="M12" s="87"/>
      <c r="N12" s="38"/>
      <c r="O12" s="28"/>
    </row>
    <row r="13" spans="1:15" ht="15" x14ac:dyDescent="0.25">
      <c r="A13" s="15"/>
      <c r="B13" s="2"/>
      <c r="C13" s="2"/>
      <c r="D13" s="2"/>
      <c r="E13" s="2"/>
      <c r="F13" s="2"/>
      <c r="G13" s="3">
        <v>5</v>
      </c>
      <c r="H13" s="200" t="s">
        <v>141</v>
      </c>
      <c r="I13" s="202" t="s">
        <v>73</v>
      </c>
      <c r="J13" s="70">
        <v>155</v>
      </c>
      <c r="K13" s="8">
        <v>65</v>
      </c>
      <c r="L13" s="71">
        <v>44</v>
      </c>
      <c r="M13" s="87"/>
      <c r="N13" s="38"/>
      <c r="O13" s="28"/>
    </row>
    <row r="14" spans="1:15" ht="15" x14ac:dyDescent="0.25">
      <c r="A14" s="15"/>
      <c r="B14" s="2"/>
      <c r="C14" s="2"/>
      <c r="D14" s="2"/>
      <c r="E14" s="2">
        <v>3</v>
      </c>
      <c r="F14" s="2">
        <v>0</v>
      </c>
      <c r="G14" s="2"/>
      <c r="H14" s="161" t="s">
        <v>119</v>
      </c>
      <c r="I14" s="202"/>
      <c r="J14" s="17"/>
      <c r="K14" s="8"/>
      <c r="L14" s="71"/>
      <c r="M14" s="87">
        <v>37000000</v>
      </c>
      <c r="N14" s="38">
        <v>0</v>
      </c>
      <c r="O14" s="28">
        <v>0</v>
      </c>
    </row>
    <row r="15" spans="1:15" ht="15" x14ac:dyDescent="0.25">
      <c r="A15" s="15">
        <v>4</v>
      </c>
      <c r="B15" s="2"/>
      <c r="C15" s="2"/>
      <c r="D15" s="2"/>
      <c r="E15" s="2"/>
      <c r="F15" s="2"/>
      <c r="G15" s="2">
        <v>1</v>
      </c>
      <c r="H15" s="161" t="s">
        <v>74</v>
      </c>
      <c r="I15" s="187" t="s">
        <v>75</v>
      </c>
      <c r="J15" s="69">
        <f>+J16</f>
        <v>40</v>
      </c>
      <c r="K15" s="7">
        <f t="shared" ref="K15:L15" si="0">+K16</f>
        <v>0</v>
      </c>
      <c r="L15" s="18">
        <f t="shared" si="0"/>
        <v>0</v>
      </c>
      <c r="M15" s="87"/>
      <c r="N15" s="38"/>
      <c r="O15" s="28"/>
    </row>
    <row r="16" spans="1:15" ht="15" x14ac:dyDescent="0.25">
      <c r="A16" s="15"/>
      <c r="B16" s="2"/>
      <c r="C16" s="2"/>
      <c r="D16" s="2"/>
      <c r="E16" s="2"/>
      <c r="F16" s="2"/>
      <c r="G16" s="3">
        <v>2</v>
      </c>
      <c r="H16" s="200" t="s">
        <v>74</v>
      </c>
      <c r="I16" s="202" t="s">
        <v>75</v>
      </c>
      <c r="J16" s="17">
        <v>40</v>
      </c>
      <c r="K16" s="8">
        <v>0</v>
      </c>
      <c r="L16" s="71">
        <v>0</v>
      </c>
      <c r="M16" s="87"/>
      <c r="N16" s="38"/>
      <c r="O16" s="28"/>
    </row>
    <row r="17" spans="1:15" ht="15" x14ac:dyDescent="0.25">
      <c r="A17" s="15"/>
      <c r="B17" s="2">
        <v>19</v>
      </c>
      <c r="C17" s="2"/>
      <c r="D17" s="2"/>
      <c r="E17" s="2"/>
      <c r="F17" s="2"/>
      <c r="G17" s="2"/>
      <c r="H17" s="200" t="s">
        <v>176</v>
      </c>
      <c r="I17" s="202"/>
      <c r="J17" s="17"/>
      <c r="K17" s="4"/>
      <c r="L17" s="68"/>
      <c r="M17" s="54"/>
      <c r="N17" s="2"/>
      <c r="O17" s="29"/>
    </row>
    <row r="18" spans="1:15" ht="15" x14ac:dyDescent="0.25">
      <c r="A18" s="15"/>
      <c r="B18" s="2"/>
      <c r="C18" s="2">
        <v>0</v>
      </c>
      <c r="D18" s="2"/>
      <c r="E18" s="2"/>
      <c r="F18" s="2"/>
      <c r="G18" s="2"/>
      <c r="H18" s="200" t="s">
        <v>12</v>
      </c>
      <c r="I18" s="187"/>
      <c r="J18" s="15"/>
      <c r="K18" s="6"/>
      <c r="L18" s="16"/>
      <c r="M18" s="54"/>
      <c r="N18" s="2"/>
      <c r="O18" s="29"/>
    </row>
    <row r="19" spans="1:15" ht="15" x14ac:dyDescent="0.25">
      <c r="A19" s="15"/>
      <c r="B19" s="2"/>
      <c r="C19" s="2"/>
      <c r="D19" s="2">
        <v>0</v>
      </c>
      <c r="E19" s="2"/>
      <c r="F19" s="2"/>
      <c r="G19" s="2"/>
      <c r="H19" s="200" t="s">
        <v>13</v>
      </c>
      <c r="I19" s="202"/>
      <c r="J19" s="17"/>
      <c r="K19" s="4"/>
      <c r="L19" s="68"/>
      <c r="M19" s="54"/>
      <c r="N19" s="2"/>
      <c r="O19" s="29"/>
    </row>
    <row r="20" spans="1:15" ht="15" x14ac:dyDescent="0.25">
      <c r="A20" s="15"/>
      <c r="B20" s="2"/>
      <c r="C20" s="2"/>
      <c r="D20" s="2"/>
      <c r="E20" s="2">
        <v>3</v>
      </c>
      <c r="F20" s="2">
        <v>0</v>
      </c>
      <c r="G20" s="2"/>
      <c r="H20" s="161" t="s">
        <v>150</v>
      </c>
      <c r="I20" s="202"/>
      <c r="J20" s="17"/>
      <c r="K20" s="4"/>
      <c r="L20" s="68"/>
      <c r="M20" s="87">
        <v>5000000</v>
      </c>
      <c r="N20" s="38">
        <v>5000000</v>
      </c>
      <c r="O20" s="28">
        <v>0</v>
      </c>
    </row>
    <row r="21" spans="1:15" ht="15" x14ac:dyDescent="0.25">
      <c r="A21" s="15">
        <v>4</v>
      </c>
      <c r="B21" s="2"/>
      <c r="C21" s="2"/>
      <c r="D21" s="2"/>
      <c r="E21" s="2"/>
      <c r="F21" s="2"/>
      <c r="G21" s="2">
        <v>1</v>
      </c>
      <c r="H21" s="161" t="s">
        <v>177</v>
      </c>
      <c r="I21" s="187" t="s">
        <v>64</v>
      </c>
      <c r="J21" s="69">
        <f>+J22</f>
        <v>1645</v>
      </c>
      <c r="K21" s="7">
        <f>+K22</f>
        <v>301</v>
      </c>
      <c r="L21" s="18">
        <f>+L22</f>
        <v>0</v>
      </c>
      <c r="M21" s="87"/>
      <c r="N21" s="38"/>
      <c r="O21" s="28"/>
    </row>
    <row r="22" spans="1:15" ht="15" x14ac:dyDescent="0.25">
      <c r="A22" s="15"/>
      <c r="B22" s="2"/>
      <c r="C22" s="2"/>
      <c r="D22" s="2"/>
      <c r="E22" s="2"/>
      <c r="F22" s="2"/>
      <c r="G22" s="3">
        <v>2</v>
      </c>
      <c r="H22" s="200" t="s">
        <v>178</v>
      </c>
      <c r="I22" s="202" t="s">
        <v>64</v>
      </c>
      <c r="J22" s="70">
        <v>1645</v>
      </c>
      <c r="K22" s="8">
        <v>301</v>
      </c>
      <c r="L22" s="71">
        <v>0</v>
      </c>
      <c r="M22" s="87"/>
      <c r="N22" s="38"/>
      <c r="O22" s="28"/>
    </row>
    <row r="23" spans="1:15" ht="15" x14ac:dyDescent="0.25">
      <c r="A23" s="15"/>
      <c r="B23" s="2"/>
      <c r="C23" s="2"/>
      <c r="D23" s="2"/>
      <c r="E23" s="2"/>
      <c r="F23" s="2"/>
      <c r="G23" s="3">
        <v>3</v>
      </c>
      <c r="H23" s="200" t="s">
        <v>179</v>
      </c>
      <c r="I23" s="202" t="s">
        <v>180</v>
      </c>
      <c r="J23" s="70">
        <v>3290</v>
      </c>
      <c r="K23" s="8">
        <v>3290</v>
      </c>
      <c r="L23" s="71">
        <v>0</v>
      </c>
      <c r="M23" s="87"/>
      <c r="N23" s="38"/>
      <c r="O23" s="28"/>
    </row>
    <row r="24" spans="1:15" ht="15" x14ac:dyDescent="0.25">
      <c r="A24" s="15"/>
      <c r="B24" s="2"/>
      <c r="C24" s="2"/>
      <c r="D24" s="2"/>
      <c r="E24" s="2"/>
      <c r="F24" s="2"/>
      <c r="G24" s="3">
        <v>4</v>
      </c>
      <c r="H24" s="200" t="s">
        <v>191</v>
      </c>
      <c r="I24" s="202" t="s">
        <v>15</v>
      </c>
      <c r="J24" s="70">
        <v>0</v>
      </c>
      <c r="K24" s="8">
        <v>22</v>
      </c>
      <c r="L24" s="71">
        <v>0</v>
      </c>
      <c r="M24" s="87"/>
      <c r="N24" s="38"/>
      <c r="O24" s="28"/>
    </row>
    <row r="25" spans="1:15" ht="27" x14ac:dyDescent="0.25">
      <c r="A25" s="15"/>
      <c r="B25" s="2">
        <v>20</v>
      </c>
      <c r="C25" s="2"/>
      <c r="D25" s="2"/>
      <c r="E25" s="2"/>
      <c r="F25" s="2"/>
      <c r="G25" s="2"/>
      <c r="H25" s="200" t="s">
        <v>181</v>
      </c>
      <c r="I25" s="202"/>
      <c r="J25" s="17"/>
      <c r="K25" s="4"/>
      <c r="L25" s="68"/>
      <c r="M25" s="54"/>
      <c r="N25" s="2"/>
      <c r="O25" s="29"/>
    </row>
    <row r="26" spans="1:15" ht="15" x14ac:dyDescent="0.25">
      <c r="A26" s="15"/>
      <c r="B26" s="2"/>
      <c r="C26" s="2">
        <v>0</v>
      </c>
      <c r="D26" s="2"/>
      <c r="E26" s="2"/>
      <c r="F26" s="2"/>
      <c r="G26" s="2"/>
      <c r="H26" s="200" t="s">
        <v>12</v>
      </c>
      <c r="I26" s="187"/>
      <c r="J26" s="15"/>
      <c r="K26" s="6"/>
      <c r="L26" s="16"/>
      <c r="M26" s="54"/>
      <c r="N26" s="2"/>
      <c r="O26" s="29"/>
    </row>
    <row r="27" spans="1:15" ht="15" x14ac:dyDescent="0.25">
      <c r="A27" s="15"/>
      <c r="B27" s="2"/>
      <c r="C27" s="2"/>
      <c r="D27" s="2">
        <v>0</v>
      </c>
      <c r="E27" s="2"/>
      <c r="F27" s="2"/>
      <c r="G27" s="2"/>
      <c r="H27" s="200" t="s">
        <v>13</v>
      </c>
      <c r="I27" s="202"/>
      <c r="J27" s="17"/>
      <c r="K27" s="4"/>
      <c r="L27" s="68"/>
      <c r="M27" s="54"/>
      <c r="N27" s="2"/>
      <c r="O27" s="29"/>
    </row>
    <row r="28" spans="1:15" ht="15" x14ac:dyDescent="0.25">
      <c r="A28" s="15"/>
      <c r="B28" s="2"/>
      <c r="C28" s="2"/>
      <c r="D28" s="2"/>
      <c r="E28" s="2">
        <v>1</v>
      </c>
      <c r="F28" s="2">
        <v>0</v>
      </c>
      <c r="G28" s="2"/>
      <c r="H28" s="200" t="s">
        <v>118</v>
      </c>
      <c r="I28" s="202"/>
      <c r="J28" s="17"/>
      <c r="K28" s="4"/>
      <c r="L28" s="68"/>
      <c r="M28" s="87">
        <v>36244760</v>
      </c>
      <c r="N28" s="38">
        <v>36244760</v>
      </c>
      <c r="O28" s="28">
        <v>12312550.07</v>
      </c>
    </row>
    <row r="29" spans="1:15" ht="15" x14ac:dyDescent="0.25">
      <c r="A29" s="15">
        <v>4</v>
      </c>
      <c r="B29" s="2"/>
      <c r="C29" s="2"/>
      <c r="D29" s="2"/>
      <c r="E29" s="2"/>
      <c r="F29" s="2"/>
      <c r="G29" s="2">
        <v>1</v>
      </c>
      <c r="H29" s="161" t="s">
        <v>16</v>
      </c>
      <c r="I29" s="187" t="s">
        <v>15</v>
      </c>
      <c r="J29" s="69">
        <f>+J30</f>
        <v>620</v>
      </c>
      <c r="K29" s="7">
        <f t="shared" ref="K29:L29" si="1">+K30</f>
        <v>620</v>
      </c>
      <c r="L29" s="18">
        <f t="shared" si="1"/>
        <v>209</v>
      </c>
      <c r="M29" s="87"/>
      <c r="N29" s="38"/>
      <c r="O29" s="28"/>
    </row>
    <row r="30" spans="1:15" ht="15.75" thickBot="1" x14ac:dyDescent="0.3">
      <c r="A30" s="25"/>
      <c r="B30" s="14"/>
      <c r="C30" s="14"/>
      <c r="D30" s="14"/>
      <c r="E30" s="14"/>
      <c r="F30" s="14"/>
      <c r="G30" s="10">
        <v>2</v>
      </c>
      <c r="H30" s="221" t="s">
        <v>16</v>
      </c>
      <c r="I30" s="222" t="s">
        <v>15</v>
      </c>
      <c r="J30" s="90">
        <v>620</v>
      </c>
      <c r="K30" s="231">
        <v>620</v>
      </c>
      <c r="L30" s="73">
        <v>209</v>
      </c>
      <c r="M30" s="173"/>
      <c r="N30" s="174"/>
      <c r="O30" s="175"/>
    </row>
    <row r="31" spans="1:15" ht="15" x14ac:dyDescent="0.3">
      <c r="A31" s="343"/>
      <c r="B31" s="344">
        <v>94</v>
      </c>
      <c r="C31" s="343"/>
      <c r="D31" s="343"/>
      <c r="E31" s="343"/>
      <c r="F31" s="343"/>
      <c r="G31" s="343"/>
      <c r="H31" s="133" t="s">
        <v>192</v>
      </c>
      <c r="I31" s="345"/>
      <c r="J31" s="134"/>
      <c r="K31" s="130"/>
      <c r="L31" s="159"/>
      <c r="M31" s="134"/>
      <c r="N31" s="130"/>
      <c r="O31" s="159"/>
    </row>
    <row r="32" spans="1:15" ht="15" x14ac:dyDescent="0.3">
      <c r="A32" s="343"/>
      <c r="B32" s="343"/>
      <c r="C32" s="344">
        <v>7</v>
      </c>
      <c r="D32" s="343"/>
      <c r="E32" s="343"/>
      <c r="F32" s="343"/>
      <c r="G32" s="343"/>
      <c r="H32" s="133" t="s">
        <v>193</v>
      </c>
      <c r="I32" s="345"/>
      <c r="J32" s="134"/>
      <c r="K32" s="130"/>
      <c r="L32" s="159"/>
      <c r="M32" s="134"/>
      <c r="N32" s="130"/>
      <c r="O32" s="159"/>
    </row>
    <row r="33" spans="1:15" ht="15" x14ac:dyDescent="0.3">
      <c r="A33" s="343"/>
      <c r="B33" s="343"/>
      <c r="C33" s="343"/>
      <c r="D33" s="344">
        <v>0</v>
      </c>
      <c r="E33" s="343"/>
      <c r="F33" s="343"/>
      <c r="G33" s="343"/>
      <c r="H33" s="133" t="s">
        <v>13</v>
      </c>
      <c r="I33" s="345"/>
      <c r="J33" s="134"/>
      <c r="K33" s="130"/>
      <c r="L33" s="159"/>
      <c r="M33" s="134"/>
      <c r="N33" s="130"/>
      <c r="O33" s="159"/>
    </row>
    <row r="34" spans="1:15" ht="15" x14ac:dyDescent="0.3">
      <c r="A34" s="344">
        <v>4</v>
      </c>
      <c r="B34" s="343"/>
      <c r="C34" s="343"/>
      <c r="D34" s="343"/>
      <c r="E34" s="344">
        <v>1</v>
      </c>
      <c r="F34" s="344">
        <v>0</v>
      </c>
      <c r="G34" s="343"/>
      <c r="H34" s="133" t="s">
        <v>194</v>
      </c>
      <c r="I34" s="345"/>
      <c r="J34" s="134"/>
      <c r="K34" s="130"/>
      <c r="L34" s="159"/>
      <c r="M34" s="134"/>
      <c r="N34" s="130"/>
      <c r="O34" s="159"/>
    </row>
    <row r="35" spans="1:15" ht="15" x14ac:dyDescent="0.3">
      <c r="A35" s="343"/>
      <c r="B35" s="343"/>
      <c r="C35" s="343"/>
      <c r="D35" s="343"/>
      <c r="E35" s="343"/>
      <c r="F35" s="343"/>
      <c r="G35" s="344">
        <v>1</v>
      </c>
      <c r="H35" s="133" t="s">
        <v>194</v>
      </c>
      <c r="I35" s="348" t="s">
        <v>15</v>
      </c>
      <c r="J35" s="350">
        <v>0</v>
      </c>
      <c r="K35" s="133">
        <v>4</v>
      </c>
      <c r="L35" s="351">
        <f>+L36</f>
        <v>0</v>
      </c>
      <c r="M35" s="350">
        <v>0</v>
      </c>
      <c r="N35" s="352">
        <v>1200000</v>
      </c>
      <c r="O35" s="351">
        <v>0</v>
      </c>
    </row>
    <row r="36" spans="1:15" ht="14.25" thickBot="1" x14ac:dyDescent="0.3">
      <c r="A36" s="343"/>
      <c r="B36" s="343"/>
      <c r="C36" s="343"/>
      <c r="D36" s="343"/>
      <c r="E36" s="343"/>
      <c r="F36" s="343"/>
      <c r="G36" s="343">
        <v>2</v>
      </c>
      <c r="H36" s="130" t="s">
        <v>194</v>
      </c>
      <c r="I36" s="349" t="s">
        <v>15</v>
      </c>
      <c r="J36" s="236">
        <v>0</v>
      </c>
      <c r="K36" s="131">
        <v>4</v>
      </c>
      <c r="L36" s="179">
        <v>0</v>
      </c>
      <c r="M36" s="236"/>
      <c r="N36" s="131"/>
      <c r="O36" s="179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64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  <pageSetUpPr fitToPage="1"/>
  </sheetPr>
  <dimension ref="A1:O20"/>
  <sheetViews>
    <sheetView topLeftCell="J1" zoomScale="115" zoomScaleNormal="115" zoomScaleSheetLayoutView="100" workbookViewId="0">
      <selection activeCell="O9" sqref="O9"/>
    </sheetView>
  </sheetViews>
  <sheetFormatPr baseColWidth="10" defaultRowHeight="13.5" x14ac:dyDescent="0.25"/>
  <cols>
    <col min="1" max="7" width="3.7109375" style="128" bestFit="1" customWidth="1"/>
    <col min="8" max="8" width="53.5703125" style="128" customWidth="1"/>
    <col min="9" max="9" width="14" style="128" bestFit="1" customWidth="1"/>
    <col min="10" max="10" width="10.140625" style="128" bestFit="1" customWidth="1"/>
    <col min="11" max="11" width="11" style="128" bestFit="1" customWidth="1"/>
    <col min="12" max="12" width="13.7109375" style="128" bestFit="1" customWidth="1"/>
    <col min="13" max="14" width="15.140625" style="128" bestFit="1" customWidth="1"/>
    <col min="15" max="15" width="17.28515625" style="128" bestFit="1" customWidth="1"/>
    <col min="16" max="16384" width="11.42578125" style="128"/>
  </cols>
  <sheetData>
    <row r="1" spans="1:15" s="1" customFormat="1" ht="15" x14ac:dyDescent="0.2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</row>
    <row r="2" spans="1:15" s="1" customFormat="1" ht="15" x14ac:dyDescent="0.2">
      <c r="A2" s="367" t="s">
        <v>143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</row>
    <row r="3" spans="1:15" s="1" customFormat="1" ht="15" x14ac:dyDescent="0.2">
      <c r="A3" s="367" t="s">
        <v>195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</row>
    <row r="4" spans="1:15" ht="14.25" thickBot="1" x14ac:dyDescent="0.3">
      <c r="A4" s="127"/>
    </row>
    <row r="5" spans="1:15" ht="21" customHeight="1" thickBot="1" x14ac:dyDescent="0.3">
      <c r="A5" s="383" t="s">
        <v>76</v>
      </c>
      <c r="B5" s="384"/>
      <c r="C5" s="384"/>
      <c r="D5" s="384"/>
      <c r="E5" s="384"/>
      <c r="F5" s="384"/>
      <c r="G5" s="384"/>
      <c r="H5" s="384"/>
      <c r="I5" s="385"/>
      <c r="J5" s="386" t="s">
        <v>84</v>
      </c>
      <c r="K5" s="387"/>
      <c r="L5" s="388"/>
      <c r="M5" s="386" t="s">
        <v>110</v>
      </c>
      <c r="N5" s="387"/>
      <c r="O5" s="388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7" t="s">
        <v>97</v>
      </c>
      <c r="I6" s="186" t="s">
        <v>8</v>
      </c>
      <c r="J6" s="77" t="s">
        <v>9</v>
      </c>
      <c r="K6" s="78" t="s">
        <v>10</v>
      </c>
      <c r="L6" s="79" t="s">
        <v>142</v>
      </c>
      <c r="M6" s="77" t="s">
        <v>9</v>
      </c>
      <c r="N6" s="78" t="s">
        <v>10</v>
      </c>
      <c r="O6" s="79" t="s">
        <v>142</v>
      </c>
    </row>
    <row r="7" spans="1:15" ht="15" x14ac:dyDescent="0.25">
      <c r="A7" s="107"/>
      <c r="B7" s="108">
        <v>19</v>
      </c>
      <c r="C7" s="108"/>
      <c r="D7" s="108"/>
      <c r="E7" s="108"/>
      <c r="F7" s="108"/>
      <c r="G7" s="108"/>
      <c r="H7" s="279" t="s">
        <v>176</v>
      </c>
      <c r="I7" s="280"/>
      <c r="J7" s="268"/>
      <c r="K7" s="109"/>
      <c r="L7" s="269"/>
      <c r="M7" s="112"/>
      <c r="N7" s="110"/>
      <c r="O7" s="111"/>
    </row>
    <row r="8" spans="1:15" ht="15" x14ac:dyDescent="0.25">
      <c r="A8" s="23"/>
      <c r="B8" s="19"/>
      <c r="C8" s="21">
        <v>0</v>
      </c>
      <c r="D8" s="19"/>
      <c r="E8" s="19"/>
      <c r="F8" s="19"/>
      <c r="G8" s="19"/>
      <c r="H8" s="251" t="s">
        <v>12</v>
      </c>
      <c r="I8" s="271"/>
      <c r="J8" s="256"/>
      <c r="K8" s="20"/>
      <c r="L8" s="257"/>
      <c r="M8" s="113"/>
      <c r="N8" s="34"/>
      <c r="O8" s="22"/>
    </row>
    <row r="9" spans="1:15" ht="15" x14ac:dyDescent="0.25">
      <c r="A9" s="23"/>
      <c r="B9" s="19"/>
      <c r="C9" s="19"/>
      <c r="D9" s="19">
        <v>0</v>
      </c>
      <c r="E9" s="19"/>
      <c r="F9" s="19"/>
      <c r="G9" s="19"/>
      <c r="H9" s="251" t="s">
        <v>13</v>
      </c>
      <c r="I9" s="271"/>
      <c r="J9" s="256"/>
      <c r="K9" s="20"/>
      <c r="L9" s="257"/>
      <c r="M9" s="113"/>
      <c r="N9" s="34"/>
      <c r="O9" s="22"/>
    </row>
    <row r="10" spans="1:15" ht="15" x14ac:dyDescent="0.25">
      <c r="A10" s="23"/>
      <c r="B10" s="19"/>
      <c r="C10" s="19"/>
      <c r="D10" s="19"/>
      <c r="E10" s="19">
        <v>1</v>
      </c>
      <c r="F10" s="19">
        <v>0</v>
      </c>
      <c r="G10" s="19"/>
      <c r="H10" s="251" t="s">
        <v>118</v>
      </c>
      <c r="I10" s="270"/>
      <c r="J10" s="256"/>
      <c r="K10" s="20"/>
      <c r="L10" s="257"/>
      <c r="M10" s="114">
        <v>27985720</v>
      </c>
      <c r="N10" s="105">
        <v>27985720</v>
      </c>
      <c r="O10" s="106">
        <v>6981108.4699999997</v>
      </c>
    </row>
    <row r="11" spans="1:15" ht="15" x14ac:dyDescent="0.25">
      <c r="A11" s="23">
        <v>4</v>
      </c>
      <c r="B11" s="19"/>
      <c r="C11" s="19"/>
      <c r="D11" s="19"/>
      <c r="E11" s="19"/>
      <c r="F11" s="19"/>
      <c r="G11" s="19">
        <v>1</v>
      </c>
      <c r="H11" s="252" t="s">
        <v>16</v>
      </c>
      <c r="I11" s="272" t="s">
        <v>15</v>
      </c>
      <c r="J11" s="23">
        <f>+J12</f>
        <v>535</v>
      </c>
      <c r="K11" s="33">
        <f t="shared" ref="K11:L11" si="0">+K12</f>
        <v>535</v>
      </c>
      <c r="L11" s="258">
        <f t="shared" si="0"/>
        <v>0</v>
      </c>
      <c r="M11" s="113"/>
      <c r="N11" s="34"/>
      <c r="O11" s="22"/>
    </row>
    <row r="12" spans="1:15" ht="15" x14ac:dyDescent="0.25">
      <c r="A12" s="23"/>
      <c r="B12" s="19"/>
      <c r="C12" s="19"/>
      <c r="D12" s="19"/>
      <c r="E12" s="19"/>
      <c r="F12" s="19"/>
      <c r="G12" s="20">
        <v>2</v>
      </c>
      <c r="H12" s="251" t="s">
        <v>16</v>
      </c>
      <c r="I12" s="273" t="s">
        <v>15</v>
      </c>
      <c r="J12" s="259">
        <v>535</v>
      </c>
      <c r="K12" s="35">
        <v>535</v>
      </c>
      <c r="L12" s="260">
        <v>0</v>
      </c>
      <c r="M12" s="113"/>
      <c r="N12" s="34"/>
      <c r="O12" s="22"/>
    </row>
    <row r="13" spans="1:15" ht="15" x14ac:dyDescent="0.25">
      <c r="A13" s="23"/>
      <c r="B13" s="19"/>
      <c r="C13" s="19"/>
      <c r="D13" s="19"/>
      <c r="E13" s="19">
        <v>2</v>
      </c>
      <c r="F13" s="19">
        <v>0</v>
      </c>
      <c r="G13" s="19"/>
      <c r="H13" s="251" t="s">
        <v>182</v>
      </c>
      <c r="I13" s="273"/>
      <c r="J13" s="259"/>
      <c r="K13" s="35"/>
      <c r="L13" s="260"/>
      <c r="M13" s="113">
        <v>126844280</v>
      </c>
      <c r="N13" s="34">
        <v>126844280</v>
      </c>
      <c r="O13" s="22">
        <v>22387178.289999999</v>
      </c>
    </row>
    <row r="14" spans="1:15" ht="15" x14ac:dyDescent="0.25">
      <c r="A14" s="23">
        <v>4</v>
      </c>
      <c r="B14" s="19"/>
      <c r="C14" s="19"/>
      <c r="D14" s="19"/>
      <c r="E14" s="19"/>
      <c r="F14" s="19"/>
      <c r="G14" s="19">
        <v>1</v>
      </c>
      <c r="H14" s="252" t="s">
        <v>77</v>
      </c>
      <c r="I14" s="272" t="s">
        <v>64</v>
      </c>
      <c r="J14" s="261">
        <f>+J15+J16+J17+J18+J19+J20</f>
        <v>12315</v>
      </c>
      <c r="K14" s="36">
        <f t="shared" ref="K14:L14" si="1">+K15+K16+K17+K18+K19+K20</f>
        <v>3764</v>
      </c>
      <c r="L14" s="262">
        <f t="shared" si="1"/>
        <v>100</v>
      </c>
      <c r="M14" s="113"/>
      <c r="N14" s="34"/>
      <c r="O14" s="22"/>
    </row>
    <row r="15" spans="1:15" ht="27" x14ac:dyDescent="0.25">
      <c r="A15" s="23"/>
      <c r="B15" s="19"/>
      <c r="C15" s="19"/>
      <c r="D15" s="19"/>
      <c r="E15" s="19"/>
      <c r="F15" s="19"/>
      <c r="G15" s="20">
        <v>2</v>
      </c>
      <c r="H15" s="251" t="s">
        <v>78</v>
      </c>
      <c r="I15" s="273" t="s">
        <v>64</v>
      </c>
      <c r="J15" s="263">
        <v>1456</v>
      </c>
      <c r="K15" s="37">
        <v>578</v>
      </c>
      <c r="L15" s="264">
        <v>0</v>
      </c>
      <c r="M15" s="113"/>
      <c r="N15" s="34"/>
      <c r="O15" s="22"/>
    </row>
    <row r="16" spans="1:15" ht="15" x14ac:dyDescent="0.25">
      <c r="A16" s="23"/>
      <c r="B16" s="19"/>
      <c r="C16" s="19"/>
      <c r="D16" s="19"/>
      <c r="E16" s="19"/>
      <c r="F16" s="19"/>
      <c r="G16" s="20">
        <v>3</v>
      </c>
      <c r="H16" s="251" t="s">
        <v>79</v>
      </c>
      <c r="I16" s="273" t="s">
        <v>64</v>
      </c>
      <c r="J16" s="259">
        <v>171</v>
      </c>
      <c r="K16" s="35">
        <v>35</v>
      </c>
      <c r="L16" s="260">
        <v>0</v>
      </c>
      <c r="M16" s="113"/>
      <c r="N16" s="34"/>
      <c r="O16" s="22"/>
    </row>
    <row r="17" spans="1:15" ht="27" x14ac:dyDescent="0.25">
      <c r="A17" s="23"/>
      <c r="B17" s="19"/>
      <c r="C17" s="19"/>
      <c r="D17" s="19"/>
      <c r="E17" s="19"/>
      <c r="F17" s="19"/>
      <c r="G17" s="20">
        <v>4</v>
      </c>
      <c r="H17" s="251" t="s">
        <v>80</v>
      </c>
      <c r="I17" s="273" t="s">
        <v>64</v>
      </c>
      <c r="J17" s="259">
        <v>392</v>
      </c>
      <c r="K17" s="35">
        <v>79</v>
      </c>
      <c r="L17" s="260">
        <v>0</v>
      </c>
      <c r="M17" s="113"/>
      <c r="N17" s="34"/>
      <c r="O17" s="22"/>
    </row>
    <row r="18" spans="1:15" ht="27" x14ac:dyDescent="0.25">
      <c r="A18" s="23"/>
      <c r="B18" s="19"/>
      <c r="C18" s="19"/>
      <c r="D18" s="19"/>
      <c r="E18" s="19"/>
      <c r="F18" s="19"/>
      <c r="G18" s="20">
        <v>5</v>
      </c>
      <c r="H18" s="251" t="s">
        <v>81</v>
      </c>
      <c r="I18" s="273" t="s">
        <v>64</v>
      </c>
      <c r="J18" s="259">
        <v>476</v>
      </c>
      <c r="K18" s="35">
        <v>94</v>
      </c>
      <c r="L18" s="260">
        <v>0</v>
      </c>
      <c r="M18" s="113"/>
      <c r="N18" s="34"/>
      <c r="O18" s="22"/>
    </row>
    <row r="19" spans="1:15" ht="27" x14ac:dyDescent="0.25">
      <c r="A19" s="23"/>
      <c r="B19" s="19"/>
      <c r="C19" s="19"/>
      <c r="D19" s="19"/>
      <c r="E19" s="19"/>
      <c r="F19" s="19"/>
      <c r="G19" s="20">
        <v>6</v>
      </c>
      <c r="H19" s="251" t="s">
        <v>82</v>
      </c>
      <c r="I19" s="273" t="s">
        <v>64</v>
      </c>
      <c r="J19" s="259">
        <v>15</v>
      </c>
      <c r="K19" s="35">
        <v>2</v>
      </c>
      <c r="L19" s="260">
        <v>0</v>
      </c>
      <c r="M19" s="113"/>
      <c r="N19" s="34"/>
      <c r="O19" s="22"/>
    </row>
    <row r="20" spans="1:15" ht="15.75" thickBot="1" x14ac:dyDescent="0.3">
      <c r="A20" s="274"/>
      <c r="B20" s="275"/>
      <c r="C20" s="275"/>
      <c r="D20" s="275"/>
      <c r="E20" s="275"/>
      <c r="F20" s="275"/>
      <c r="G20" s="276">
        <v>7</v>
      </c>
      <c r="H20" s="277" t="s">
        <v>83</v>
      </c>
      <c r="I20" s="278" t="s">
        <v>64</v>
      </c>
      <c r="J20" s="265">
        <v>9805</v>
      </c>
      <c r="K20" s="266">
        <v>2976</v>
      </c>
      <c r="L20" s="267">
        <v>100</v>
      </c>
      <c r="M20" s="253"/>
      <c r="N20" s="254"/>
      <c r="O20" s="255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XEZ22"/>
  <sheetViews>
    <sheetView topLeftCell="I1" zoomScale="115" zoomScaleNormal="115" zoomScaleSheetLayoutView="100" workbookViewId="0">
      <selection activeCell="M10" sqref="M10"/>
    </sheetView>
  </sheetViews>
  <sheetFormatPr baseColWidth="10" defaultRowHeight="13.5" x14ac:dyDescent="0.25"/>
  <cols>
    <col min="1" max="7" width="3.7109375" style="128" bestFit="1" customWidth="1"/>
    <col min="8" max="8" width="69.42578125" style="128" bestFit="1" customWidth="1"/>
    <col min="9" max="9" width="12.5703125" style="128" bestFit="1" customWidth="1"/>
    <col min="10" max="10" width="10" style="128" bestFit="1" customWidth="1"/>
    <col min="11" max="11" width="11.28515625" style="128" bestFit="1" customWidth="1"/>
    <col min="12" max="12" width="14.140625" style="128" bestFit="1" customWidth="1"/>
    <col min="13" max="14" width="13.7109375" style="128" bestFit="1" customWidth="1"/>
    <col min="15" max="15" width="14.140625" style="128" bestFit="1" customWidth="1"/>
    <col min="16" max="16" width="12.28515625" style="128" bestFit="1" customWidth="1"/>
    <col min="17" max="16384" width="11.42578125" style="128"/>
  </cols>
  <sheetData>
    <row r="1" spans="1:1020 1029:2040 2049:4095 4104:5115 5124:8190 8199:9210 9219:12285 12294:13305 13314:15360 15369:16380" s="1" customFormat="1" ht="15" x14ac:dyDescent="0.2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</row>
    <row r="2" spans="1:1020 1029:2040 2049:4095 4104:5115 5124:8190 8199:9210 9219:12285 12294:13305 13314:15360 15369:16380" s="1" customFormat="1" ht="15" x14ac:dyDescent="0.2">
      <c r="A2" s="367" t="s">
        <v>143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</row>
    <row r="3" spans="1:1020 1029:2040 2049:4095 4104:5115 5124:8190 8199:9210 9219:12285 12294:13305 13314:15360 15369:16380" s="1" customFormat="1" ht="15" x14ac:dyDescent="0.2">
      <c r="A3" s="367" t="s">
        <v>195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</row>
    <row r="4" spans="1:1020 1029:2040 2049:4095 4104:5115 5124:8190 8199:9210 9219:12285 12294:13305 13314:15360 15369:16380" ht="14.25" thickBot="1" x14ac:dyDescent="0.3">
      <c r="A4" s="127"/>
      <c r="O4" s="129"/>
    </row>
    <row r="5" spans="1:1020 1029:2040 2049:4095 4104:5115 5124:8190 8199:9210 9219:12285 12294:13305 13314:15360 15369:16380" s="1" customFormat="1" ht="15" customHeight="1" thickBot="1" x14ac:dyDescent="0.25">
      <c r="A5" s="361" t="s">
        <v>112</v>
      </c>
      <c r="B5" s="362"/>
      <c r="C5" s="362"/>
      <c r="D5" s="362"/>
      <c r="E5" s="362"/>
      <c r="F5" s="362"/>
      <c r="G5" s="362"/>
      <c r="H5" s="362"/>
      <c r="I5" s="368"/>
      <c r="J5" s="364" t="s">
        <v>98</v>
      </c>
      <c r="K5" s="365"/>
      <c r="L5" s="369"/>
      <c r="M5" s="370" t="s">
        <v>110</v>
      </c>
      <c r="N5" s="365"/>
      <c r="O5" s="366"/>
    </row>
    <row r="6" spans="1:1020 1029:2040 2049:4095 4104:5115 5124:8190 8199:9210 9219:12285 12294:13305 13314:15360 15369:16380" s="1" customFormat="1" ht="39.75" thickBot="1" x14ac:dyDescent="0.25">
      <c r="A6" s="281" t="s">
        <v>1</v>
      </c>
      <c r="B6" s="282" t="s">
        <v>2</v>
      </c>
      <c r="C6" s="282" t="s">
        <v>3</v>
      </c>
      <c r="D6" s="282" t="s">
        <v>4</v>
      </c>
      <c r="E6" s="282" t="s">
        <v>5</v>
      </c>
      <c r="F6" s="282" t="s">
        <v>6</v>
      </c>
      <c r="G6" s="282" t="s">
        <v>7</v>
      </c>
      <c r="H6" s="283" t="s">
        <v>97</v>
      </c>
      <c r="I6" s="287" t="s">
        <v>8</v>
      </c>
      <c r="J6" s="80" t="s">
        <v>9</v>
      </c>
      <c r="K6" s="318" t="s">
        <v>10</v>
      </c>
      <c r="L6" s="180" t="s">
        <v>142</v>
      </c>
      <c r="M6" s="319" t="s">
        <v>9</v>
      </c>
      <c r="N6" s="81" t="s">
        <v>10</v>
      </c>
      <c r="O6" s="82" t="s">
        <v>142</v>
      </c>
    </row>
    <row r="7" spans="1:1020 1029:2040 2049:4095 4104:5115 5124:8190 8199:9210 9219:12285 12294:13305 13314:15360 15369:16380" s="9" customFormat="1" ht="15" x14ac:dyDescent="0.2">
      <c r="A7" s="51"/>
      <c r="B7" s="52">
        <v>11</v>
      </c>
      <c r="C7" s="52"/>
      <c r="D7" s="52"/>
      <c r="E7" s="52"/>
      <c r="F7" s="52"/>
      <c r="G7" s="52"/>
      <c r="H7" s="284" t="s">
        <v>11</v>
      </c>
      <c r="I7" s="288"/>
      <c r="J7" s="51"/>
      <c r="K7" s="285"/>
      <c r="L7" s="286"/>
      <c r="M7" s="51"/>
      <c r="N7" s="285"/>
      <c r="O7" s="286"/>
    </row>
    <row r="8" spans="1:1020 1029:2040 2049:4095 4104:5115 5124:8190 8199:9210 9219:12285 12294:13305 13314:15360 15369:16380" s="9" customFormat="1" ht="15" x14ac:dyDescent="0.2">
      <c r="A8" s="15"/>
      <c r="B8" s="2"/>
      <c r="C8" s="5">
        <v>0</v>
      </c>
      <c r="D8" s="2"/>
      <c r="E8" s="2"/>
      <c r="F8" s="2"/>
      <c r="G8" s="2"/>
      <c r="H8" s="161" t="s">
        <v>12</v>
      </c>
      <c r="I8" s="208"/>
      <c r="J8" s="15"/>
      <c r="K8" s="6"/>
      <c r="L8" s="16"/>
      <c r="M8" s="15"/>
      <c r="N8" s="6"/>
      <c r="O8" s="16"/>
    </row>
    <row r="9" spans="1:1020 1029:2040 2049:4095 4104:5115 5124:8190 8199:9210 9219:12285 12294:13305 13314:15360 15369:16380" s="9" customFormat="1" ht="15" x14ac:dyDescent="0.2">
      <c r="A9" s="15"/>
      <c r="B9" s="2"/>
      <c r="C9" s="2"/>
      <c r="D9" s="2">
        <v>0</v>
      </c>
      <c r="E9" s="2"/>
      <c r="F9" s="2"/>
      <c r="G9" s="2"/>
      <c r="H9" s="161" t="s">
        <v>13</v>
      </c>
      <c r="I9" s="208"/>
      <c r="J9" s="15"/>
      <c r="K9" s="6"/>
      <c r="L9" s="16"/>
      <c r="M9" s="15"/>
      <c r="N9" s="6"/>
      <c r="O9" s="16"/>
    </row>
    <row r="10" spans="1:1020 1029:2040 2049:4095 4104:5115 5124:8190 8199:9210 9219:12285 12294:13305 13314:15360 15369:16380" s="9" customFormat="1" ht="15" customHeight="1" x14ac:dyDescent="0.2">
      <c r="A10" s="15"/>
      <c r="B10" s="2"/>
      <c r="C10" s="2"/>
      <c r="D10" s="2"/>
      <c r="E10" s="2">
        <v>1</v>
      </c>
      <c r="F10" s="2">
        <v>0</v>
      </c>
      <c r="G10" s="2"/>
      <c r="H10" s="161" t="s">
        <v>118</v>
      </c>
      <c r="I10" s="208"/>
      <c r="J10" s="15"/>
      <c r="K10" s="6"/>
      <c r="L10" s="16"/>
      <c r="M10" s="98">
        <v>76359837</v>
      </c>
      <c r="N10" s="42">
        <v>69407923</v>
      </c>
      <c r="O10" s="30">
        <v>17098447.5</v>
      </c>
    </row>
    <row r="11" spans="1:1020 1029:2040 2049:4095 4104:5115 5124:8190 8199:9210 9219:12285 12294:13305 13314:15360 15369:16380" s="1" customFormat="1" ht="15" customHeight="1" x14ac:dyDescent="0.3">
      <c r="A11" s="15">
        <v>4</v>
      </c>
      <c r="B11" s="2"/>
      <c r="C11" s="2"/>
      <c r="D11" s="2"/>
      <c r="E11" s="3"/>
      <c r="F11" s="3"/>
      <c r="G11" s="2">
        <v>1</v>
      </c>
      <c r="H11" s="162" t="s">
        <v>16</v>
      </c>
      <c r="I11" s="289" t="s">
        <v>15</v>
      </c>
      <c r="J11" s="181">
        <f>J13</f>
        <v>173</v>
      </c>
      <c r="K11" s="48">
        <f>K13</f>
        <v>172</v>
      </c>
      <c r="L11" s="182">
        <f>L13</f>
        <v>0</v>
      </c>
      <c r="M11" s="98"/>
      <c r="N11" s="42"/>
      <c r="O11" s="30"/>
    </row>
    <row r="12" spans="1:1020 1029:2040 2049:4095 4104:5115 5124:8190 8199:9210 9219:12285 12294:13305 13314:15360 15369:16380" s="1" customFormat="1" ht="15" x14ac:dyDescent="0.2">
      <c r="A12" s="15"/>
      <c r="B12" s="2"/>
      <c r="C12" s="2"/>
      <c r="D12" s="2"/>
      <c r="E12" s="3"/>
      <c r="F12" s="3"/>
      <c r="G12" s="3">
        <v>6</v>
      </c>
      <c r="H12" s="300" t="s">
        <v>140</v>
      </c>
      <c r="I12" s="290" t="s">
        <v>22</v>
      </c>
      <c r="J12" s="183">
        <v>1</v>
      </c>
      <c r="K12" s="49">
        <v>1</v>
      </c>
      <c r="L12" s="182">
        <v>0</v>
      </c>
      <c r="M12" s="346"/>
      <c r="N12" s="125"/>
      <c r="O12" s="126"/>
    </row>
    <row r="13" spans="1:1020 1029:2040 2049:4095 4104:5115 5124:8190 8199:9210 9219:12285 12294:13305 13314:15360 15369:16380" s="1" customFormat="1" ht="15" x14ac:dyDescent="0.25">
      <c r="A13" s="15"/>
      <c r="B13" s="2"/>
      <c r="C13" s="2"/>
      <c r="D13" s="2"/>
      <c r="E13" s="3"/>
      <c r="F13" s="3"/>
      <c r="G13" s="3">
        <v>9</v>
      </c>
      <c r="H13" s="163" t="s">
        <v>16</v>
      </c>
      <c r="I13" s="290" t="s">
        <v>15</v>
      </c>
      <c r="J13" s="183">
        <v>173</v>
      </c>
      <c r="K13" s="49">
        <v>172</v>
      </c>
      <c r="L13" s="184">
        <v>0</v>
      </c>
      <c r="M13" s="346"/>
      <c r="N13" s="125"/>
      <c r="O13" s="126"/>
    </row>
    <row r="14" spans="1:1020 1029:2040 2049:4095 4104:5115 5124:8190 8199:9210 9219:12285 12294:13305 13314:15360 15369:16380" s="1" customFormat="1" ht="15" x14ac:dyDescent="0.3">
      <c r="A14" s="15"/>
      <c r="B14" s="2"/>
      <c r="C14" s="2"/>
      <c r="D14" s="2"/>
      <c r="E14" s="2">
        <v>2</v>
      </c>
      <c r="F14" s="2">
        <v>0</v>
      </c>
      <c r="G14" s="2"/>
      <c r="H14" s="162" t="s">
        <v>17</v>
      </c>
      <c r="I14" s="289"/>
      <c r="J14" s="181"/>
      <c r="K14" s="48"/>
      <c r="L14" s="182"/>
      <c r="M14" s="98"/>
      <c r="N14" s="42"/>
      <c r="O14" s="30"/>
    </row>
    <row r="15" spans="1:1020 1029:2040 2049:4095 4104:5115 5124:8190 8199:9210 9219:12285 12294:13305 13314:15360 15369:16380" s="1" customFormat="1" ht="15" x14ac:dyDescent="0.3">
      <c r="A15" s="15">
        <v>4</v>
      </c>
      <c r="B15" s="2"/>
      <c r="C15" s="2"/>
      <c r="D15" s="2"/>
      <c r="E15" s="3"/>
      <c r="F15" s="3"/>
      <c r="G15" s="2">
        <v>1</v>
      </c>
      <c r="H15" s="162" t="s">
        <v>141</v>
      </c>
      <c r="I15" s="289" t="s">
        <v>18</v>
      </c>
      <c r="J15" s="181">
        <f>J16</f>
        <v>2265</v>
      </c>
      <c r="K15" s="48">
        <f>K16</f>
        <v>2477</v>
      </c>
      <c r="L15" s="182">
        <f>+L16</f>
        <v>0</v>
      </c>
      <c r="M15" s="98">
        <v>178888860</v>
      </c>
      <c r="N15" s="42">
        <v>178190523</v>
      </c>
      <c r="O15" s="30">
        <v>49115650.219999999</v>
      </c>
    </row>
    <row r="16" spans="1:1020 1029:2040 2049:4095 4104:5115 5124:8190 8199:9210 9219:12285 12294:13305 13314:15360 15369:16380" s="169" customFormat="1" ht="15" x14ac:dyDescent="0.25">
      <c r="A16" s="336"/>
      <c r="B16" s="337"/>
      <c r="C16" s="337"/>
      <c r="D16" s="337"/>
      <c r="E16" s="337"/>
      <c r="F16" s="337"/>
      <c r="G16" s="337">
        <v>5</v>
      </c>
      <c r="H16" s="337" t="s">
        <v>141</v>
      </c>
      <c r="I16" s="338" t="s">
        <v>18</v>
      </c>
      <c r="J16" s="339">
        <v>2265</v>
      </c>
      <c r="K16" s="340">
        <v>2477</v>
      </c>
      <c r="L16" s="327">
        <v>0</v>
      </c>
      <c r="M16" s="347"/>
      <c r="N16" s="341"/>
      <c r="O16" s="342"/>
      <c r="X16" s="170"/>
      <c r="Y16" s="170"/>
      <c r="Z16" s="170"/>
      <c r="AA16" s="170"/>
      <c r="AB16" s="170"/>
      <c r="AC16" s="170"/>
      <c r="AD16" s="170"/>
      <c r="AM16" s="170"/>
      <c r="AN16" s="170"/>
      <c r="AO16" s="170"/>
      <c r="AP16" s="170"/>
      <c r="AQ16" s="170"/>
      <c r="AR16" s="170"/>
      <c r="AS16" s="170"/>
      <c r="BB16" s="170"/>
      <c r="BC16" s="170"/>
      <c r="BD16" s="170"/>
      <c r="BE16" s="170"/>
      <c r="BF16" s="170"/>
      <c r="BG16" s="170"/>
      <c r="BH16" s="170"/>
      <c r="BQ16" s="170"/>
      <c r="BR16" s="170"/>
      <c r="BS16" s="170"/>
      <c r="BT16" s="170"/>
      <c r="BU16" s="170"/>
      <c r="BV16" s="170"/>
      <c r="BW16" s="170"/>
      <c r="CF16" s="170"/>
      <c r="CG16" s="170"/>
      <c r="CH16" s="170"/>
      <c r="CI16" s="170"/>
      <c r="CJ16" s="170"/>
      <c r="CK16" s="170"/>
      <c r="CL16" s="170"/>
      <c r="CU16" s="170"/>
      <c r="CV16" s="170"/>
      <c r="CW16" s="170"/>
      <c r="CX16" s="170"/>
      <c r="CY16" s="170"/>
      <c r="CZ16" s="170"/>
      <c r="DA16" s="170"/>
      <c r="DJ16" s="170"/>
      <c r="DK16" s="170"/>
      <c r="DL16" s="170"/>
      <c r="DM16" s="170"/>
      <c r="DN16" s="170"/>
      <c r="DO16" s="170"/>
      <c r="DP16" s="170"/>
      <c r="DY16" s="170"/>
      <c r="DZ16" s="170"/>
      <c r="EA16" s="170"/>
      <c r="EB16" s="170"/>
      <c r="EC16" s="170"/>
      <c r="ED16" s="170"/>
      <c r="EE16" s="170"/>
      <c r="EN16" s="170"/>
      <c r="EO16" s="170"/>
      <c r="EP16" s="170"/>
      <c r="EQ16" s="170"/>
      <c r="ER16" s="170"/>
      <c r="ES16" s="170"/>
      <c r="ET16" s="170"/>
      <c r="FC16" s="170"/>
      <c r="FD16" s="170"/>
      <c r="FE16" s="170"/>
      <c r="FF16" s="170"/>
      <c r="FG16" s="170"/>
      <c r="FH16" s="170"/>
      <c r="FI16" s="170"/>
      <c r="FR16" s="170"/>
      <c r="FS16" s="170"/>
      <c r="FT16" s="170"/>
      <c r="FU16" s="170"/>
      <c r="FV16" s="170"/>
      <c r="FW16" s="170"/>
      <c r="FX16" s="170"/>
      <c r="GG16" s="170"/>
      <c r="GH16" s="170"/>
      <c r="GI16" s="170"/>
      <c r="GJ16" s="170"/>
      <c r="GK16" s="170"/>
      <c r="GL16" s="170"/>
      <c r="GM16" s="170"/>
      <c r="GV16" s="170"/>
      <c r="GW16" s="170"/>
      <c r="GX16" s="170"/>
      <c r="GY16" s="170"/>
      <c r="GZ16" s="170"/>
      <c r="HA16" s="170"/>
      <c r="HB16" s="170"/>
      <c r="HK16" s="170"/>
      <c r="HL16" s="170"/>
      <c r="HM16" s="170"/>
      <c r="HN16" s="170"/>
      <c r="HO16" s="170"/>
      <c r="HP16" s="170"/>
      <c r="HQ16" s="170"/>
      <c r="HZ16" s="170"/>
      <c r="IA16" s="170"/>
      <c r="IB16" s="170"/>
      <c r="IC16" s="170"/>
      <c r="ID16" s="170"/>
      <c r="IE16" s="170"/>
      <c r="IF16" s="170"/>
      <c r="IO16" s="170"/>
      <c r="IP16" s="170"/>
      <c r="IQ16" s="170"/>
      <c r="IR16" s="170"/>
      <c r="IS16" s="170"/>
      <c r="IT16" s="170"/>
      <c r="IU16" s="170"/>
      <c r="JD16" s="170"/>
      <c r="JE16" s="170"/>
      <c r="JF16" s="170"/>
      <c r="JG16" s="170"/>
      <c r="JH16" s="170"/>
      <c r="JI16" s="170"/>
      <c r="JJ16" s="170"/>
      <c r="JS16" s="170"/>
      <c r="JT16" s="170"/>
      <c r="JU16" s="170"/>
      <c r="JV16" s="170"/>
      <c r="JW16" s="170"/>
      <c r="JX16" s="170"/>
      <c r="JY16" s="170"/>
      <c r="KH16" s="170"/>
      <c r="KI16" s="170"/>
      <c r="KJ16" s="170"/>
      <c r="KK16" s="170"/>
      <c r="KL16" s="170"/>
      <c r="KM16" s="170"/>
      <c r="KN16" s="170"/>
      <c r="KW16" s="170"/>
      <c r="KX16" s="170"/>
      <c r="KY16" s="170"/>
      <c r="KZ16" s="170"/>
      <c r="LA16" s="170"/>
      <c r="LB16" s="170"/>
      <c r="LC16" s="170"/>
      <c r="LL16" s="170"/>
      <c r="LM16" s="170"/>
      <c r="LN16" s="170"/>
      <c r="LO16" s="170"/>
      <c r="LP16" s="170"/>
      <c r="LQ16" s="170"/>
      <c r="LR16" s="170"/>
      <c r="MA16" s="170"/>
      <c r="MB16" s="170"/>
      <c r="MC16" s="170"/>
      <c r="MD16" s="170"/>
      <c r="ME16" s="170"/>
      <c r="MF16" s="170"/>
      <c r="MG16" s="170"/>
      <c r="MP16" s="170"/>
      <c r="MQ16" s="170"/>
      <c r="MR16" s="170"/>
      <c r="MS16" s="170"/>
      <c r="MT16" s="170"/>
      <c r="MU16" s="170"/>
      <c r="MV16" s="170"/>
      <c r="NE16" s="170"/>
      <c r="NF16" s="170"/>
      <c r="NG16" s="170"/>
      <c r="NH16" s="170"/>
      <c r="NI16" s="170"/>
      <c r="NJ16" s="170"/>
      <c r="NK16" s="170"/>
      <c r="NT16" s="170"/>
      <c r="NU16" s="170"/>
      <c r="NV16" s="170"/>
      <c r="NW16" s="170"/>
      <c r="NX16" s="170"/>
      <c r="NY16" s="170"/>
      <c r="NZ16" s="170"/>
      <c r="OI16" s="170"/>
      <c r="OJ16" s="170"/>
      <c r="OK16" s="170"/>
      <c r="OL16" s="170"/>
      <c r="OM16" s="170"/>
      <c r="ON16" s="170"/>
      <c r="OO16" s="170"/>
      <c r="OX16" s="170"/>
      <c r="OY16" s="170"/>
      <c r="OZ16" s="170"/>
      <c r="PA16" s="170"/>
      <c r="PB16" s="170"/>
      <c r="PC16" s="170"/>
      <c r="PD16" s="170"/>
      <c r="PM16" s="170"/>
      <c r="PN16" s="170"/>
      <c r="PO16" s="170"/>
      <c r="PP16" s="170"/>
      <c r="PQ16" s="170"/>
      <c r="PR16" s="170"/>
      <c r="PS16" s="170"/>
      <c r="QB16" s="170"/>
      <c r="QC16" s="170"/>
      <c r="QD16" s="170"/>
      <c r="QE16" s="170"/>
      <c r="QF16" s="170"/>
      <c r="QG16" s="170"/>
      <c r="QH16" s="170"/>
      <c r="QQ16" s="170"/>
      <c r="QR16" s="170"/>
      <c r="QS16" s="170"/>
      <c r="QT16" s="170"/>
      <c r="QU16" s="170"/>
      <c r="QV16" s="170"/>
      <c r="QW16" s="170"/>
      <c r="RF16" s="170"/>
      <c r="RG16" s="170"/>
      <c r="RH16" s="170"/>
      <c r="RI16" s="170"/>
      <c r="RJ16" s="170"/>
      <c r="RK16" s="170"/>
      <c r="RL16" s="170"/>
      <c r="RU16" s="170"/>
      <c r="RV16" s="170"/>
      <c r="RW16" s="170"/>
      <c r="RX16" s="170"/>
      <c r="RY16" s="170"/>
      <c r="RZ16" s="170"/>
      <c r="SA16" s="170"/>
      <c r="SJ16" s="170"/>
      <c r="SK16" s="170"/>
      <c r="SL16" s="170"/>
      <c r="SM16" s="170"/>
      <c r="SN16" s="170"/>
      <c r="SO16" s="170"/>
      <c r="SP16" s="170"/>
      <c r="SY16" s="170"/>
      <c r="SZ16" s="170"/>
      <c r="TA16" s="170"/>
      <c r="TB16" s="170"/>
      <c r="TC16" s="170"/>
      <c r="TD16" s="170"/>
      <c r="TE16" s="170"/>
      <c r="TN16" s="170"/>
      <c r="TO16" s="170"/>
      <c r="TP16" s="170"/>
      <c r="TQ16" s="170"/>
      <c r="TR16" s="170"/>
      <c r="TS16" s="170"/>
      <c r="TT16" s="170"/>
      <c r="UC16" s="170"/>
      <c r="UD16" s="170"/>
      <c r="UE16" s="170"/>
      <c r="UF16" s="170"/>
      <c r="UG16" s="170"/>
      <c r="UH16" s="170"/>
      <c r="UI16" s="170"/>
      <c r="UR16" s="170"/>
      <c r="US16" s="170"/>
      <c r="UT16" s="170"/>
      <c r="UU16" s="170"/>
      <c r="UV16" s="170"/>
      <c r="UW16" s="170"/>
      <c r="UX16" s="170"/>
      <c r="VG16" s="170"/>
      <c r="VH16" s="170"/>
      <c r="VI16" s="170"/>
      <c r="VJ16" s="170"/>
      <c r="VK16" s="170"/>
      <c r="VL16" s="170"/>
      <c r="VM16" s="170"/>
      <c r="VV16" s="170"/>
      <c r="VW16" s="170"/>
      <c r="VX16" s="170"/>
      <c r="VY16" s="170"/>
      <c r="VZ16" s="170"/>
      <c r="WA16" s="170"/>
      <c r="WB16" s="170"/>
      <c r="WK16" s="170"/>
      <c r="WL16" s="170"/>
      <c r="WM16" s="170"/>
      <c r="WN16" s="170"/>
      <c r="WO16" s="170"/>
      <c r="WP16" s="170"/>
      <c r="WQ16" s="170"/>
      <c r="WZ16" s="170"/>
      <c r="XA16" s="170"/>
      <c r="XB16" s="170"/>
      <c r="XC16" s="170"/>
      <c r="XD16" s="170"/>
      <c r="XE16" s="170"/>
      <c r="XF16" s="170"/>
      <c r="XO16" s="170"/>
      <c r="XP16" s="170"/>
      <c r="XQ16" s="170"/>
      <c r="XR16" s="170"/>
      <c r="XS16" s="170"/>
      <c r="XT16" s="170"/>
      <c r="XU16" s="170"/>
      <c r="YD16" s="170"/>
      <c r="YE16" s="170"/>
      <c r="YF16" s="170"/>
      <c r="YG16" s="170"/>
      <c r="YH16" s="170"/>
      <c r="YI16" s="170"/>
      <c r="YJ16" s="170"/>
      <c r="YS16" s="170"/>
      <c r="YT16" s="170"/>
      <c r="YU16" s="170"/>
      <c r="YV16" s="170"/>
      <c r="YW16" s="170"/>
      <c r="YX16" s="170"/>
      <c r="YY16" s="170"/>
      <c r="ZH16" s="170"/>
      <c r="ZI16" s="170"/>
      <c r="ZJ16" s="170"/>
      <c r="ZK16" s="170"/>
      <c r="ZL16" s="170"/>
      <c r="ZM16" s="170"/>
      <c r="ZN16" s="170"/>
      <c r="ZW16" s="170"/>
      <c r="ZX16" s="170"/>
      <c r="ZY16" s="170"/>
      <c r="ZZ16" s="170"/>
      <c r="AAA16" s="170"/>
      <c r="AAB16" s="170"/>
      <c r="AAC16" s="170"/>
      <c r="AAL16" s="170"/>
      <c r="AAM16" s="170"/>
      <c r="AAN16" s="170"/>
      <c r="AAO16" s="170"/>
      <c r="AAP16" s="170"/>
      <c r="AAQ16" s="170"/>
      <c r="AAR16" s="170"/>
      <c r="ABA16" s="170"/>
      <c r="ABB16" s="170"/>
      <c r="ABC16" s="170"/>
      <c r="ABD16" s="170"/>
      <c r="ABE16" s="170"/>
      <c r="ABF16" s="170"/>
      <c r="ABG16" s="170"/>
      <c r="ABP16" s="170"/>
      <c r="ABQ16" s="170"/>
      <c r="ABR16" s="170"/>
      <c r="ABS16" s="170"/>
      <c r="ABT16" s="170"/>
      <c r="ABU16" s="170"/>
      <c r="ABV16" s="170"/>
      <c r="ACE16" s="170"/>
      <c r="ACF16" s="170"/>
      <c r="ACG16" s="170"/>
      <c r="ACH16" s="170"/>
      <c r="ACI16" s="170"/>
      <c r="ACJ16" s="170"/>
      <c r="ACK16" s="170"/>
      <c r="ACT16" s="170"/>
      <c r="ACU16" s="170"/>
      <c r="ACV16" s="170"/>
      <c r="ACW16" s="170"/>
      <c r="ACX16" s="170"/>
      <c r="ACY16" s="170"/>
      <c r="ACZ16" s="170"/>
      <c r="ADI16" s="170"/>
      <c r="ADJ16" s="170"/>
      <c r="ADK16" s="170"/>
      <c r="ADL16" s="170"/>
      <c r="ADM16" s="170"/>
      <c r="ADN16" s="170"/>
      <c r="ADO16" s="170"/>
      <c r="ADX16" s="170"/>
      <c r="ADY16" s="170"/>
      <c r="ADZ16" s="170"/>
      <c r="AEA16" s="170"/>
      <c r="AEB16" s="170"/>
      <c r="AEC16" s="170"/>
      <c r="AED16" s="170"/>
      <c r="AEM16" s="170"/>
      <c r="AEN16" s="170"/>
      <c r="AEO16" s="170"/>
      <c r="AEP16" s="170"/>
      <c r="AEQ16" s="170"/>
      <c r="AER16" s="170"/>
      <c r="AES16" s="170"/>
      <c r="AFB16" s="170"/>
      <c r="AFC16" s="170"/>
      <c r="AFD16" s="170"/>
      <c r="AFE16" s="170"/>
      <c r="AFF16" s="170"/>
      <c r="AFG16" s="170"/>
      <c r="AFH16" s="170"/>
      <c r="AFQ16" s="170"/>
      <c r="AFR16" s="170"/>
      <c r="AFS16" s="170"/>
      <c r="AFT16" s="170"/>
      <c r="AFU16" s="170"/>
      <c r="AFV16" s="170"/>
      <c r="AFW16" s="170"/>
      <c r="AGF16" s="170"/>
      <c r="AGG16" s="170"/>
      <c r="AGH16" s="170"/>
      <c r="AGI16" s="170"/>
      <c r="AGJ16" s="170"/>
      <c r="AGK16" s="170"/>
      <c r="AGL16" s="170"/>
      <c r="AGU16" s="170"/>
      <c r="AGV16" s="170"/>
      <c r="AGW16" s="170"/>
      <c r="AGX16" s="170"/>
      <c r="AGY16" s="170"/>
      <c r="AGZ16" s="170"/>
      <c r="AHA16" s="170"/>
      <c r="AHJ16" s="170"/>
      <c r="AHK16" s="170"/>
      <c r="AHL16" s="170"/>
      <c r="AHM16" s="170"/>
      <c r="AHN16" s="170"/>
      <c r="AHO16" s="170"/>
      <c r="AHP16" s="170"/>
      <c r="AHY16" s="170"/>
      <c r="AHZ16" s="170"/>
      <c r="AIA16" s="170"/>
      <c r="AIB16" s="170"/>
      <c r="AIC16" s="170"/>
      <c r="AID16" s="170"/>
      <c r="AIE16" s="170"/>
      <c r="AIN16" s="170"/>
      <c r="AIO16" s="170"/>
      <c r="AIP16" s="170"/>
      <c r="AIQ16" s="170"/>
      <c r="AIR16" s="170"/>
      <c r="AIS16" s="170"/>
      <c r="AIT16" s="170"/>
      <c r="AJC16" s="170"/>
      <c r="AJD16" s="170"/>
      <c r="AJE16" s="170"/>
      <c r="AJF16" s="170"/>
      <c r="AJG16" s="170"/>
      <c r="AJH16" s="170"/>
      <c r="AJI16" s="170"/>
      <c r="AJR16" s="170"/>
      <c r="AJS16" s="170"/>
      <c r="AJT16" s="170"/>
      <c r="AJU16" s="170"/>
      <c r="AJV16" s="170"/>
      <c r="AJW16" s="170"/>
      <c r="AJX16" s="170"/>
      <c r="AKG16" s="170"/>
      <c r="AKH16" s="170"/>
      <c r="AKI16" s="170"/>
      <c r="AKJ16" s="170"/>
      <c r="AKK16" s="170"/>
      <c r="AKL16" s="170"/>
      <c r="AKM16" s="170"/>
      <c r="AKV16" s="170"/>
      <c r="AKW16" s="170"/>
      <c r="AKX16" s="170"/>
      <c r="AKY16" s="170"/>
      <c r="AKZ16" s="170"/>
      <c r="ALA16" s="170"/>
      <c r="ALB16" s="170"/>
      <c r="ALK16" s="170"/>
      <c r="ALL16" s="170"/>
      <c r="ALM16" s="170"/>
      <c r="ALN16" s="170"/>
      <c r="ALO16" s="170"/>
      <c r="ALP16" s="170"/>
      <c r="ALQ16" s="170"/>
      <c r="ALZ16" s="170"/>
      <c r="AMA16" s="170"/>
      <c r="AMB16" s="170"/>
      <c r="AMC16" s="170"/>
      <c r="AMD16" s="170"/>
      <c r="AME16" s="170"/>
      <c r="AMF16" s="170"/>
      <c r="AMO16" s="170"/>
      <c r="AMP16" s="170"/>
      <c r="AMQ16" s="170"/>
      <c r="AMR16" s="170"/>
      <c r="AMS16" s="170"/>
      <c r="AMT16" s="170"/>
      <c r="AMU16" s="170"/>
      <c r="AND16" s="170"/>
      <c r="ANE16" s="170"/>
      <c r="ANF16" s="170"/>
      <c r="ANG16" s="170"/>
      <c r="ANH16" s="170"/>
      <c r="ANI16" s="170"/>
      <c r="ANJ16" s="170"/>
      <c r="ANS16" s="170"/>
      <c r="ANT16" s="170"/>
      <c r="ANU16" s="170"/>
      <c r="ANV16" s="170"/>
      <c r="ANW16" s="170"/>
      <c r="ANX16" s="170"/>
      <c r="ANY16" s="170"/>
      <c r="AOH16" s="170"/>
      <c r="AOI16" s="170"/>
      <c r="AOJ16" s="170"/>
      <c r="AOK16" s="170"/>
      <c r="AOL16" s="170"/>
      <c r="AOM16" s="170"/>
      <c r="AON16" s="170"/>
      <c r="AOW16" s="170"/>
      <c r="AOX16" s="170"/>
      <c r="AOY16" s="170"/>
      <c r="AOZ16" s="170"/>
      <c r="APA16" s="170"/>
      <c r="APB16" s="170"/>
      <c r="APC16" s="170"/>
      <c r="APL16" s="170"/>
      <c r="APM16" s="170"/>
      <c r="APN16" s="170"/>
      <c r="APO16" s="170"/>
      <c r="APP16" s="170"/>
      <c r="APQ16" s="170"/>
      <c r="APR16" s="170"/>
      <c r="AQA16" s="170"/>
      <c r="AQB16" s="170"/>
      <c r="AQC16" s="170"/>
      <c r="AQD16" s="170"/>
      <c r="AQE16" s="170"/>
      <c r="AQF16" s="170"/>
      <c r="AQG16" s="170"/>
      <c r="AQP16" s="170"/>
      <c r="AQQ16" s="170"/>
      <c r="AQR16" s="170"/>
      <c r="AQS16" s="170"/>
      <c r="AQT16" s="170"/>
      <c r="AQU16" s="170"/>
      <c r="AQV16" s="170"/>
      <c r="ARE16" s="170"/>
      <c r="ARF16" s="170"/>
      <c r="ARG16" s="170"/>
      <c r="ARH16" s="170"/>
      <c r="ARI16" s="170"/>
      <c r="ARJ16" s="170"/>
      <c r="ARK16" s="170"/>
      <c r="ART16" s="170"/>
      <c r="ARU16" s="170"/>
      <c r="ARV16" s="170"/>
      <c r="ARW16" s="170"/>
      <c r="ARX16" s="170"/>
      <c r="ARY16" s="170"/>
      <c r="ARZ16" s="170"/>
      <c r="ASI16" s="170"/>
      <c r="ASJ16" s="170"/>
      <c r="ASK16" s="170"/>
      <c r="ASL16" s="170"/>
      <c r="ASM16" s="170"/>
      <c r="ASN16" s="170"/>
      <c r="ASO16" s="170"/>
      <c r="ASX16" s="170"/>
      <c r="ASY16" s="170"/>
      <c r="ASZ16" s="170"/>
      <c r="ATA16" s="170"/>
      <c r="ATB16" s="170"/>
      <c r="ATC16" s="170"/>
      <c r="ATD16" s="170"/>
      <c r="ATM16" s="170"/>
      <c r="ATN16" s="170"/>
      <c r="ATO16" s="170"/>
      <c r="ATP16" s="170"/>
      <c r="ATQ16" s="170"/>
      <c r="ATR16" s="170"/>
      <c r="ATS16" s="170"/>
      <c r="AUB16" s="170"/>
      <c r="AUC16" s="170"/>
      <c r="AUD16" s="170"/>
      <c r="AUE16" s="170"/>
      <c r="AUF16" s="170"/>
      <c r="AUG16" s="170"/>
      <c r="AUH16" s="170"/>
      <c r="AUQ16" s="170"/>
      <c r="AUR16" s="170"/>
      <c r="AUS16" s="170"/>
      <c r="AUT16" s="170"/>
      <c r="AUU16" s="170"/>
      <c r="AUV16" s="170"/>
      <c r="AUW16" s="170"/>
      <c r="AVF16" s="170"/>
      <c r="AVG16" s="170"/>
      <c r="AVH16" s="170"/>
      <c r="AVI16" s="170"/>
      <c r="AVJ16" s="170"/>
      <c r="AVK16" s="170"/>
      <c r="AVL16" s="170"/>
      <c r="AVU16" s="170"/>
      <c r="AVV16" s="170"/>
      <c r="AVW16" s="170"/>
      <c r="AVX16" s="170"/>
      <c r="AVY16" s="170"/>
      <c r="AVZ16" s="170"/>
      <c r="AWA16" s="170"/>
      <c r="AWJ16" s="170"/>
      <c r="AWK16" s="170"/>
      <c r="AWL16" s="170"/>
      <c r="AWM16" s="170"/>
      <c r="AWN16" s="170"/>
      <c r="AWO16" s="170"/>
      <c r="AWP16" s="170"/>
      <c r="AWY16" s="170"/>
      <c r="AWZ16" s="170"/>
      <c r="AXA16" s="170"/>
      <c r="AXB16" s="170"/>
      <c r="AXC16" s="170"/>
      <c r="AXD16" s="170"/>
      <c r="AXE16" s="170"/>
      <c r="AXN16" s="170"/>
      <c r="AXO16" s="170"/>
      <c r="AXP16" s="170"/>
      <c r="AXQ16" s="170"/>
      <c r="AXR16" s="170"/>
      <c r="AXS16" s="170"/>
      <c r="AXT16" s="170"/>
      <c r="AYC16" s="170"/>
      <c r="AYD16" s="170"/>
      <c r="AYE16" s="170"/>
      <c r="AYF16" s="170"/>
      <c r="AYG16" s="170"/>
      <c r="AYH16" s="170"/>
      <c r="AYI16" s="170"/>
      <c r="AYR16" s="170"/>
      <c r="AYS16" s="170"/>
      <c r="AYT16" s="170"/>
      <c r="AYU16" s="170"/>
      <c r="AYV16" s="170"/>
      <c r="AYW16" s="170"/>
      <c r="AYX16" s="170"/>
      <c r="AZG16" s="170"/>
      <c r="AZH16" s="170"/>
      <c r="AZI16" s="170"/>
      <c r="AZJ16" s="170"/>
      <c r="AZK16" s="170"/>
      <c r="AZL16" s="170"/>
      <c r="AZM16" s="170"/>
      <c r="AZV16" s="170"/>
      <c r="AZW16" s="170"/>
      <c r="AZX16" s="170"/>
      <c r="AZY16" s="170"/>
      <c r="AZZ16" s="170"/>
      <c r="BAA16" s="170"/>
      <c r="BAB16" s="170"/>
      <c r="BAK16" s="170"/>
      <c r="BAL16" s="170"/>
      <c r="BAM16" s="170"/>
      <c r="BAN16" s="170"/>
      <c r="BAO16" s="170"/>
      <c r="BAP16" s="170"/>
      <c r="BAQ16" s="170"/>
      <c r="BAZ16" s="170"/>
      <c r="BBA16" s="170"/>
      <c r="BBB16" s="170"/>
      <c r="BBC16" s="170"/>
      <c r="BBD16" s="170"/>
      <c r="BBE16" s="170"/>
      <c r="BBF16" s="170"/>
      <c r="BBO16" s="170"/>
      <c r="BBP16" s="170"/>
      <c r="BBQ16" s="170"/>
      <c r="BBR16" s="170"/>
      <c r="BBS16" s="170"/>
      <c r="BBT16" s="170"/>
      <c r="BBU16" s="170"/>
      <c r="BCD16" s="170"/>
      <c r="BCE16" s="170"/>
      <c r="BCF16" s="170"/>
      <c r="BCG16" s="170"/>
      <c r="BCH16" s="170"/>
      <c r="BCI16" s="170"/>
      <c r="BCJ16" s="170"/>
      <c r="BCS16" s="170"/>
      <c r="BCT16" s="170"/>
      <c r="BCU16" s="170"/>
      <c r="BCV16" s="170"/>
      <c r="BCW16" s="170"/>
      <c r="BCX16" s="170"/>
      <c r="BCY16" s="170"/>
      <c r="BDH16" s="170"/>
      <c r="BDI16" s="170"/>
      <c r="BDJ16" s="170"/>
      <c r="BDK16" s="170"/>
      <c r="BDL16" s="170"/>
      <c r="BDM16" s="170"/>
      <c r="BDN16" s="170"/>
      <c r="BDW16" s="170"/>
      <c r="BDX16" s="170"/>
      <c r="BDY16" s="170"/>
      <c r="BDZ16" s="170"/>
      <c r="BEA16" s="170"/>
      <c r="BEB16" s="170"/>
      <c r="BEC16" s="170"/>
      <c r="BEL16" s="170"/>
      <c r="BEM16" s="170"/>
      <c r="BEN16" s="170"/>
      <c r="BEO16" s="170"/>
      <c r="BEP16" s="170"/>
      <c r="BEQ16" s="170"/>
      <c r="BER16" s="170"/>
      <c r="BFA16" s="170"/>
      <c r="BFB16" s="170"/>
      <c r="BFC16" s="170"/>
      <c r="BFD16" s="170"/>
      <c r="BFE16" s="170"/>
      <c r="BFF16" s="170"/>
      <c r="BFG16" s="170"/>
      <c r="BFP16" s="170"/>
      <c r="BFQ16" s="170"/>
      <c r="BFR16" s="170"/>
      <c r="BFS16" s="170"/>
      <c r="BFT16" s="170"/>
      <c r="BFU16" s="170"/>
      <c r="BFV16" s="170"/>
      <c r="BGE16" s="170"/>
      <c r="BGF16" s="170"/>
      <c r="BGG16" s="170"/>
      <c r="BGH16" s="170"/>
      <c r="BGI16" s="170"/>
      <c r="BGJ16" s="170"/>
      <c r="BGK16" s="170"/>
      <c r="BGT16" s="170"/>
      <c r="BGU16" s="170"/>
      <c r="BGV16" s="170"/>
      <c r="BGW16" s="170"/>
      <c r="BGX16" s="170"/>
      <c r="BGY16" s="170"/>
      <c r="BGZ16" s="170"/>
      <c r="BHI16" s="170"/>
      <c r="BHJ16" s="170"/>
      <c r="BHK16" s="170"/>
      <c r="BHL16" s="170"/>
      <c r="BHM16" s="170"/>
      <c r="BHN16" s="170"/>
      <c r="BHO16" s="170"/>
      <c r="BHX16" s="170"/>
      <c r="BHY16" s="170"/>
      <c r="BHZ16" s="170"/>
      <c r="BIA16" s="170"/>
      <c r="BIB16" s="170"/>
      <c r="BIC16" s="170"/>
      <c r="BID16" s="170"/>
      <c r="BIM16" s="170"/>
      <c r="BIN16" s="170"/>
      <c r="BIO16" s="170"/>
      <c r="BIP16" s="170"/>
      <c r="BIQ16" s="170"/>
      <c r="BIR16" s="170"/>
      <c r="BIS16" s="170"/>
      <c r="BJB16" s="170"/>
      <c r="BJC16" s="170"/>
      <c r="BJD16" s="170"/>
      <c r="BJE16" s="170"/>
      <c r="BJF16" s="170"/>
      <c r="BJG16" s="170"/>
      <c r="BJH16" s="170"/>
      <c r="BJQ16" s="170"/>
      <c r="BJR16" s="170"/>
      <c r="BJS16" s="170"/>
      <c r="BJT16" s="170"/>
      <c r="BJU16" s="170"/>
      <c r="BJV16" s="170"/>
      <c r="BJW16" s="170"/>
      <c r="BKF16" s="170"/>
      <c r="BKG16" s="170"/>
      <c r="BKH16" s="170"/>
      <c r="BKI16" s="170"/>
      <c r="BKJ16" s="170"/>
      <c r="BKK16" s="170"/>
      <c r="BKL16" s="170"/>
      <c r="BKU16" s="170"/>
      <c r="BKV16" s="170"/>
      <c r="BKW16" s="170"/>
      <c r="BKX16" s="170"/>
      <c r="BKY16" s="170"/>
      <c r="BKZ16" s="170"/>
      <c r="BLA16" s="170"/>
      <c r="BLJ16" s="170"/>
      <c r="BLK16" s="170"/>
      <c r="BLL16" s="170"/>
      <c r="BLM16" s="170"/>
      <c r="BLN16" s="170"/>
      <c r="BLO16" s="170"/>
      <c r="BLP16" s="170"/>
      <c r="BLY16" s="170"/>
      <c r="BLZ16" s="170"/>
      <c r="BMA16" s="170"/>
      <c r="BMB16" s="170"/>
      <c r="BMC16" s="170"/>
      <c r="BMD16" s="170"/>
      <c r="BME16" s="170"/>
      <c r="BMN16" s="170"/>
      <c r="BMO16" s="170"/>
      <c r="BMP16" s="170"/>
      <c r="BMQ16" s="170"/>
      <c r="BMR16" s="170"/>
      <c r="BMS16" s="170"/>
      <c r="BMT16" s="170"/>
      <c r="BNC16" s="170"/>
      <c r="BND16" s="170"/>
      <c r="BNE16" s="170"/>
      <c r="BNF16" s="170"/>
      <c r="BNG16" s="170"/>
      <c r="BNH16" s="170"/>
      <c r="BNI16" s="170"/>
      <c r="BNR16" s="170"/>
      <c r="BNS16" s="170"/>
      <c r="BNT16" s="170"/>
      <c r="BNU16" s="170"/>
      <c r="BNV16" s="170"/>
      <c r="BNW16" s="170"/>
      <c r="BNX16" s="170"/>
      <c r="BOG16" s="170"/>
      <c r="BOH16" s="170"/>
      <c r="BOI16" s="170"/>
      <c r="BOJ16" s="170"/>
      <c r="BOK16" s="170"/>
      <c r="BOL16" s="170"/>
      <c r="BOM16" s="170"/>
      <c r="BOV16" s="170"/>
      <c r="BOW16" s="170"/>
      <c r="BOX16" s="170"/>
      <c r="BOY16" s="170"/>
      <c r="BOZ16" s="170"/>
      <c r="BPA16" s="170"/>
      <c r="BPB16" s="170"/>
      <c r="BPK16" s="170"/>
      <c r="BPL16" s="170"/>
      <c r="BPM16" s="170"/>
      <c r="BPN16" s="170"/>
      <c r="BPO16" s="170"/>
      <c r="BPP16" s="170"/>
      <c r="BPQ16" s="170"/>
      <c r="BPZ16" s="170"/>
      <c r="BQA16" s="170"/>
      <c r="BQB16" s="170"/>
      <c r="BQC16" s="170"/>
      <c r="BQD16" s="170"/>
      <c r="BQE16" s="170"/>
      <c r="BQF16" s="170"/>
      <c r="BQO16" s="170"/>
      <c r="BQP16" s="170"/>
      <c r="BQQ16" s="170"/>
      <c r="BQR16" s="170"/>
      <c r="BQS16" s="170"/>
      <c r="BQT16" s="170"/>
      <c r="BQU16" s="170"/>
      <c r="BRD16" s="170"/>
      <c r="BRE16" s="170"/>
      <c r="BRF16" s="170"/>
      <c r="BRG16" s="170"/>
      <c r="BRH16" s="170"/>
      <c r="BRI16" s="170"/>
      <c r="BRJ16" s="170"/>
      <c r="BRS16" s="170"/>
      <c r="BRT16" s="170"/>
      <c r="BRU16" s="170"/>
      <c r="BRV16" s="170"/>
      <c r="BRW16" s="170"/>
      <c r="BRX16" s="170"/>
      <c r="BRY16" s="170"/>
      <c r="BSH16" s="170"/>
      <c r="BSI16" s="170"/>
      <c r="BSJ16" s="170"/>
      <c r="BSK16" s="170"/>
      <c r="BSL16" s="170"/>
      <c r="BSM16" s="170"/>
      <c r="BSN16" s="170"/>
      <c r="BSW16" s="170"/>
      <c r="BSX16" s="170"/>
      <c r="BSY16" s="170"/>
      <c r="BSZ16" s="170"/>
      <c r="BTA16" s="170"/>
      <c r="BTB16" s="170"/>
      <c r="BTC16" s="170"/>
      <c r="BTL16" s="170"/>
      <c r="BTM16" s="170"/>
      <c r="BTN16" s="170"/>
      <c r="BTO16" s="170"/>
      <c r="BTP16" s="170"/>
      <c r="BTQ16" s="170"/>
      <c r="BTR16" s="170"/>
      <c r="BUA16" s="170"/>
      <c r="BUB16" s="170"/>
      <c r="BUC16" s="170"/>
      <c r="BUD16" s="170"/>
      <c r="BUE16" s="170"/>
      <c r="BUF16" s="170"/>
      <c r="BUG16" s="170"/>
      <c r="BUP16" s="170"/>
      <c r="BUQ16" s="170"/>
      <c r="BUR16" s="170"/>
      <c r="BUS16" s="170"/>
      <c r="BUT16" s="170"/>
      <c r="BUU16" s="170"/>
      <c r="BUV16" s="170"/>
      <c r="BVE16" s="170"/>
      <c r="BVF16" s="170"/>
      <c r="BVG16" s="170"/>
      <c r="BVH16" s="170"/>
      <c r="BVI16" s="170"/>
      <c r="BVJ16" s="170"/>
      <c r="BVK16" s="170"/>
      <c r="BVT16" s="170"/>
      <c r="BVU16" s="170"/>
      <c r="BVV16" s="170"/>
      <c r="BVW16" s="170"/>
      <c r="BVX16" s="170"/>
      <c r="BVY16" s="170"/>
      <c r="BVZ16" s="170"/>
      <c r="BWI16" s="170"/>
      <c r="BWJ16" s="170"/>
      <c r="BWK16" s="170"/>
      <c r="BWL16" s="170"/>
      <c r="BWM16" s="170"/>
      <c r="BWN16" s="170"/>
      <c r="BWO16" s="170"/>
      <c r="BWX16" s="170"/>
      <c r="BWY16" s="170"/>
      <c r="BWZ16" s="170"/>
      <c r="BXA16" s="170"/>
      <c r="BXB16" s="170"/>
      <c r="BXC16" s="170"/>
      <c r="BXD16" s="170"/>
      <c r="BXM16" s="170"/>
      <c r="BXN16" s="170"/>
      <c r="BXO16" s="170"/>
      <c r="BXP16" s="170"/>
      <c r="BXQ16" s="170"/>
      <c r="BXR16" s="170"/>
      <c r="BXS16" s="170"/>
      <c r="BYB16" s="170"/>
      <c r="BYC16" s="170"/>
      <c r="BYD16" s="170"/>
      <c r="BYE16" s="170"/>
      <c r="BYF16" s="170"/>
      <c r="BYG16" s="170"/>
      <c r="BYH16" s="170"/>
      <c r="BYQ16" s="170"/>
      <c r="BYR16" s="170"/>
      <c r="BYS16" s="170"/>
      <c r="BYT16" s="170"/>
      <c r="BYU16" s="170"/>
      <c r="BYV16" s="170"/>
      <c r="BYW16" s="170"/>
      <c r="BZF16" s="170"/>
      <c r="BZG16" s="170"/>
      <c r="BZH16" s="170"/>
      <c r="BZI16" s="170"/>
      <c r="BZJ16" s="170"/>
      <c r="BZK16" s="170"/>
      <c r="BZL16" s="170"/>
      <c r="BZU16" s="170"/>
      <c r="BZV16" s="170"/>
      <c r="BZW16" s="170"/>
      <c r="BZX16" s="170"/>
      <c r="BZY16" s="170"/>
      <c r="BZZ16" s="170"/>
      <c r="CAA16" s="170"/>
      <c r="CAJ16" s="170"/>
      <c r="CAK16" s="170"/>
      <c r="CAL16" s="170"/>
      <c r="CAM16" s="170"/>
      <c r="CAN16" s="170"/>
      <c r="CAO16" s="170"/>
      <c r="CAP16" s="170"/>
      <c r="CAY16" s="170"/>
      <c r="CAZ16" s="170"/>
      <c r="CBA16" s="170"/>
      <c r="CBB16" s="170"/>
      <c r="CBC16" s="170"/>
      <c r="CBD16" s="170"/>
      <c r="CBE16" s="170"/>
      <c r="CBN16" s="170"/>
      <c r="CBO16" s="170"/>
      <c r="CBP16" s="170"/>
      <c r="CBQ16" s="170"/>
      <c r="CBR16" s="170"/>
      <c r="CBS16" s="170"/>
      <c r="CBT16" s="170"/>
      <c r="CCC16" s="170"/>
      <c r="CCD16" s="170"/>
      <c r="CCE16" s="170"/>
      <c r="CCF16" s="170"/>
      <c r="CCG16" s="170"/>
      <c r="CCH16" s="170"/>
      <c r="CCI16" s="170"/>
      <c r="CCR16" s="170"/>
      <c r="CCS16" s="170"/>
      <c r="CCT16" s="170"/>
      <c r="CCU16" s="170"/>
      <c r="CCV16" s="170"/>
      <c r="CCW16" s="170"/>
      <c r="CCX16" s="170"/>
      <c r="CDG16" s="170"/>
      <c r="CDH16" s="170"/>
      <c r="CDI16" s="170"/>
      <c r="CDJ16" s="170"/>
      <c r="CDK16" s="170"/>
      <c r="CDL16" s="170"/>
      <c r="CDM16" s="170"/>
      <c r="CDV16" s="170"/>
      <c r="CDW16" s="170"/>
      <c r="CDX16" s="170"/>
      <c r="CDY16" s="170"/>
      <c r="CDZ16" s="170"/>
      <c r="CEA16" s="170"/>
      <c r="CEB16" s="170"/>
      <c r="CEK16" s="170"/>
      <c r="CEL16" s="170"/>
      <c r="CEM16" s="170"/>
      <c r="CEN16" s="170"/>
      <c r="CEO16" s="170"/>
      <c r="CEP16" s="170"/>
      <c r="CEQ16" s="170"/>
      <c r="CEZ16" s="170"/>
      <c r="CFA16" s="170"/>
      <c r="CFB16" s="170"/>
      <c r="CFC16" s="170"/>
      <c r="CFD16" s="170"/>
      <c r="CFE16" s="170"/>
      <c r="CFF16" s="170"/>
      <c r="CFO16" s="170"/>
      <c r="CFP16" s="170"/>
      <c r="CFQ16" s="170"/>
      <c r="CFR16" s="170"/>
      <c r="CFS16" s="170"/>
      <c r="CFT16" s="170"/>
      <c r="CFU16" s="170"/>
      <c r="CGD16" s="170"/>
      <c r="CGE16" s="170"/>
      <c r="CGF16" s="170"/>
      <c r="CGG16" s="170"/>
      <c r="CGH16" s="170"/>
      <c r="CGI16" s="170"/>
      <c r="CGJ16" s="170"/>
      <c r="CGS16" s="170"/>
      <c r="CGT16" s="170"/>
      <c r="CGU16" s="170"/>
      <c r="CGV16" s="170"/>
      <c r="CGW16" s="170"/>
      <c r="CGX16" s="170"/>
      <c r="CGY16" s="170"/>
      <c r="CHH16" s="170"/>
      <c r="CHI16" s="170"/>
      <c r="CHJ16" s="170"/>
      <c r="CHK16" s="170"/>
      <c r="CHL16" s="170"/>
      <c r="CHM16" s="170"/>
      <c r="CHN16" s="170"/>
      <c r="CHW16" s="170"/>
      <c r="CHX16" s="170"/>
      <c r="CHY16" s="170"/>
      <c r="CHZ16" s="170"/>
      <c r="CIA16" s="170"/>
      <c r="CIB16" s="170"/>
      <c r="CIC16" s="170"/>
      <c r="CIL16" s="170"/>
      <c r="CIM16" s="170"/>
      <c r="CIN16" s="170"/>
      <c r="CIO16" s="170"/>
      <c r="CIP16" s="170"/>
      <c r="CIQ16" s="170"/>
      <c r="CIR16" s="170"/>
      <c r="CJA16" s="170"/>
      <c r="CJB16" s="170"/>
      <c r="CJC16" s="170"/>
      <c r="CJD16" s="170"/>
      <c r="CJE16" s="170"/>
      <c r="CJF16" s="170"/>
      <c r="CJG16" s="170"/>
      <c r="CJP16" s="170"/>
      <c r="CJQ16" s="170"/>
      <c r="CJR16" s="170"/>
      <c r="CJS16" s="170"/>
      <c r="CJT16" s="170"/>
      <c r="CJU16" s="170"/>
      <c r="CJV16" s="170"/>
      <c r="CKE16" s="170"/>
      <c r="CKF16" s="170"/>
      <c r="CKG16" s="170"/>
      <c r="CKH16" s="170"/>
      <c r="CKI16" s="170"/>
      <c r="CKJ16" s="170"/>
      <c r="CKK16" s="170"/>
      <c r="CKT16" s="170"/>
      <c r="CKU16" s="170"/>
      <c r="CKV16" s="170"/>
      <c r="CKW16" s="170"/>
      <c r="CKX16" s="170"/>
      <c r="CKY16" s="170"/>
      <c r="CKZ16" s="170"/>
      <c r="CLI16" s="170"/>
      <c r="CLJ16" s="170"/>
      <c r="CLK16" s="170"/>
      <c r="CLL16" s="170"/>
      <c r="CLM16" s="170"/>
      <c r="CLN16" s="170"/>
      <c r="CLO16" s="170"/>
      <c r="CLX16" s="170"/>
      <c r="CLY16" s="170"/>
      <c r="CLZ16" s="170"/>
      <c r="CMA16" s="170"/>
      <c r="CMB16" s="170"/>
      <c r="CMC16" s="170"/>
      <c r="CMD16" s="170"/>
      <c r="CMM16" s="170"/>
      <c r="CMN16" s="170"/>
      <c r="CMO16" s="170"/>
      <c r="CMP16" s="170"/>
      <c r="CMQ16" s="170"/>
      <c r="CMR16" s="170"/>
      <c r="CMS16" s="170"/>
      <c r="CNB16" s="170"/>
      <c r="CNC16" s="170"/>
      <c r="CND16" s="170"/>
      <c r="CNE16" s="170"/>
      <c r="CNF16" s="170"/>
      <c r="CNG16" s="170"/>
      <c r="CNH16" s="170"/>
      <c r="CNQ16" s="170"/>
      <c r="CNR16" s="170"/>
      <c r="CNS16" s="170"/>
      <c r="CNT16" s="170"/>
      <c r="CNU16" s="170"/>
      <c r="CNV16" s="170"/>
      <c r="CNW16" s="170"/>
      <c r="COF16" s="170"/>
      <c r="COG16" s="170"/>
      <c r="COH16" s="170"/>
      <c r="COI16" s="170"/>
      <c r="COJ16" s="170"/>
      <c r="COK16" s="170"/>
      <c r="COL16" s="170"/>
      <c r="COU16" s="170"/>
      <c r="COV16" s="170"/>
      <c r="COW16" s="170"/>
      <c r="COX16" s="170"/>
      <c r="COY16" s="170"/>
      <c r="COZ16" s="170"/>
      <c r="CPA16" s="170"/>
      <c r="CPJ16" s="170"/>
      <c r="CPK16" s="170"/>
      <c r="CPL16" s="170"/>
      <c r="CPM16" s="170"/>
      <c r="CPN16" s="170"/>
      <c r="CPO16" s="170"/>
      <c r="CPP16" s="170"/>
      <c r="CPY16" s="170"/>
      <c r="CPZ16" s="170"/>
      <c r="CQA16" s="170"/>
      <c r="CQB16" s="170"/>
      <c r="CQC16" s="170"/>
      <c r="CQD16" s="170"/>
      <c r="CQE16" s="170"/>
      <c r="CQN16" s="170"/>
      <c r="CQO16" s="170"/>
      <c r="CQP16" s="170"/>
      <c r="CQQ16" s="170"/>
      <c r="CQR16" s="170"/>
      <c r="CQS16" s="170"/>
      <c r="CQT16" s="170"/>
      <c r="CRC16" s="170"/>
      <c r="CRD16" s="170"/>
      <c r="CRE16" s="170"/>
      <c r="CRF16" s="170"/>
      <c r="CRG16" s="170"/>
      <c r="CRH16" s="170"/>
      <c r="CRI16" s="170"/>
      <c r="CRR16" s="170"/>
      <c r="CRS16" s="170"/>
      <c r="CRT16" s="170"/>
      <c r="CRU16" s="170"/>
      <c r="CRV16" s="170"/>
      <c r="CRW16" s="170"/>
      <c r="CRX16" s="170"/>
      <c r="CSG16" s="170"/>
      <c r="CSH16" s="170"/>
      <c r="CSI16" s="170"/>
      <c r="CSJ16" s="170"/>
      <c r="CSK16" s="170"/>
      <c r="CSL16" s="170"/>
      <c r="CSM16" s="170"/>
      <c r="CSV16" s="170"/>
      <c r="CSW16" s="170"/>
      <c r="CSX16" s="170"/>
      <c r="CSY16" s="170"/>
      <c r="CSZ16" s="170"/>
      <c r="CTA16" s="170"/>
      <c r="CTB16" s="170"/>
      <c r="CTK16" s="170"/>
      <c r="CTL16" s="170"/>
      <c r="CTM16" s="170"/>
      <c r="CTN16" s="170"/>
      <c r="CTO16" s="170"/>
      <c r="CTP16" s="170"/>
      <c r="CTQ16" s="170"/>
      <c r="CTZ16" s="170"/>
      <c r="CUA16" s="170"/>
      <c r="CUB16" s="170"/>
      <c r="CUC16" s="170"/>
      <c r="CUD16" s="170"/>
      <c r="CUE16" s="170"/>
      <c r="CUF16" s="170"/>
      <c r="CUO16" s="170"/>
      <c r="CUP16" s="170"/>
      <c r="CUQ16" s="170"/>
      <c r="CUR16" s="170"/>
      <c r="CUS16" s="170"/>
      <c r="CUT16" s="170"/>
      <c r="CUU16" s="170"/>
      <c r="CVD16" s="170"/>
      <c r="CVE16" s="170"/>
      <c r="CVF16" s="170"/>
      <c r="CVG16" s="170"/>
      <c r="CVH16" s="170"/>
      <c r="CVI16" s="170"/>
      <c r="CVJ16" s="170"/>
      <c r="CVS16" s="170"/>
      <c r="CVT16" s="170"/>
      <c r="CVU16" s="170"/>
      <c r="CVV16" s="170"/>
      <c r="CVW16" s="170"/>
      <c r="CVX16" s="170"/>
      <c r="CVY16" s="170"/>
      <c r="CWH16" s="170"/>
      <c r="CWI16" s="170"/>
      <c r="CWJ16" s="170"/>
      <c r="CWK16" s="170"/>
      <c r="CWL16" s="170"/>
      <c r="CWM16" s="170"/>
      <c r="CWN16" s="170"/>
      <c r="CWW16" s="170"/>
      <c r="CWX16" s="170"/>
      <c r="CWY16" s="170"/>
      <c r="CWZ16" s="170"/>
      <c r="CXA16" s="170"/>
      <c r="CXB16" s="170"/>
      <c r="CXC16" s="170"/>
      <c r="CXL16" s="170"/>
      <c r="CXM16" s="170"/>
      <c r="CXN16" s="170"/>
      <c r="CXO16" s="170"/>
      <c r="CXP16" s="170"/>
      <c r="CXQ16" s="170"/>
      <c r="CXR16" s="170"/>
      <c r="CYA16" s="170"/>
      <c r="CYB16" s="170"/>
      <c r="CYC16" s="170"/>
      <c r="CYD16" s="170"/>
      <c r="CYE16" s="170"/>
      <c r="CYF16" s="170"/>
      <c r="CYG16" s="170"/>
      <c r="CYP16" s="170"/>
      <c r="CYQ16" s="170"/>
      <c r="CYR16" s="170"/>
      <c r="CYS16" s="170"/>
      <c r="CYT16" s="170"/>
      <c r="CYU16" s="170"/>
      <c r="CYV16" s="170"/>
      <c r="CZE16" s="170"/>
      <c r="CZF16" s="170"/>
      <c r="CZG16" s="170"/>
      <c r="CZH16" s="170"/>
      <c r="CZI16" s="170"/>
      <c r="CZJ16" s="170"/>
      <c r="CZK16" s="170"/>
      <c r="CZT16" s="170"/>
      <c r="CZU16" s="170"/>
      <c r="CZV16" s="170"/>
      <c r="CZW16" s="170"/>
      <c r="CZX16" s="170"/>
      <c r="CZY16" s="170"/>
      <c r="CZZ16" s="170"/>
      <c r="DAI16" s="170"/>
      <c r="DAJ16" s="170"/>
      <c r="DAK16" s="170"/>
      <c r="DAL16" s="170"/>
      <c r="DAM16" s="170"/>
      <c r="DAN16" s="170"/>
      <c r="DAO16" s="170"/>
      <c r="DAX16" s="170"/>
      <c r="DAY16" s="170"/>
      <c r="DAZ16" s="170"/>
      <c r="DBA16" s="170"/>
      <c r="DBB16" s="170"/>
      <c r="DBC16" s="170"/>
      <c r="DBD16" s="170"/>
      <c r="DBM16" s="170"/>
      <c r="DBN16" s="170"/>
      <c r="DBO16" s="170"/>
      <c r="DBP16" s="170"/>
      <c r="DBQ16" s="170"/>
      <c r="DBR16" s="170"/>
      <c r="DBS16" s="170"/>
      <c r="DCB16" s="170"/>
      <c r="DCC16" s="170"/>
      <c r="DCD16" s="170"/>
      <c r="DCE16" s="170"/>
      <c r="DCF16" s="170"/>
      <c r="DCG16" s="170"/>
      <c r="DCH16" s="170"/>
      <c r="DCQ16" s="170"/>
      <c r="DCR16" s="170"/>
      <c r="DCS16" s="170"/>
      <c r="DCT16" s="170"/>
      <c r="DCU16" s="170"/>
      <c r="DCV16" s="170"/>
      <c r="DCW16" s="170"/>
      <c r="DDF16" s="170"/>
      <c r="DDG16" s="170"/>
      <c r="DDH16" s="170"/>
      <c r="DDI16" s="170"/>
      <c r="DDJ16" s="170"/>
      <c r="DDK16" s="170"/>
      <c r="DDL16" s="170"/>
      <c r="DDU16" s="170"/>
      <c r="DDV16" s="170"/>
      <c r="DDW16" s="170"/>
      <c r="DDX16" s="170"/>
      <c r="DDY16" s="170"/>
      <c r="DDZ16" s="170"/>
      <c r="DEA16" s="170"/>
      <c r="DEJ16" s="170"/>
      <c r="DEK16" s="170"/>
      <c r="DEL16" s="170"/>
      <c r="DEM16" s="170"/>
      <c r="DEN16" s="170"/>
      <c r="DEO16" s="170"/>
      <c r="DEP16" s="170"/>
      <c r="DEY16" s="170"/>
      <c r="DEZ16" s="170"/>
      <c r="DFA16" s="170"/>
      <c r="DFB16" s="170"/>
      <c r="DFC16" s="170"/>
      <c r="DFD16" s="170"/>
      <c r="DFE16" s="170"/>
      <c r="DFN16" s="170"/>
      <c r="DFO16" s="170"/>
      <c r="DFP16" s="170"/>
      <c r="DFQ16" s="170"/>
      <c r="DFR16" s="170"/>
      <c r="DFS16" s="170"/>
      <c r="DFT16" s="170"/>
      <c r="DGC16" s="170"/>
      <c r="DGD16" s="170"/>
      <c r="DGE16" s="170"/>
      <c r="DGF16" s="170"/>
      <c r="DGG16" s="170"/>
      <c r="DGH16" s="170"/>
      <c r="DGI16" s="170"/>
      <c r="DGR16" s="170"/>
      <c r="DGS16" s="170"/>
      <c r="DGT16" s="170"/>
      <c r="DGU16" s="170"/>
      <c r="DGV16" s="170"/>
      <c r="DGW16" s="170"/>
      <c r="DGX16" s="170"/>
      <c r="DHG16" s="170"/>
      <c r="DHH16" s="170"/>
      <c r="DHI16" s="170"/>
      <c r="DHJ16" s="170"/>
      <c r="DHK16" s="170"/>
      <c r="DHL16" s="170"/>
      <c r="DHM16" s="170"/>
      <c r="DHV16" s="170"/>
      <c r="DHW16" s="170"/>
      <c r="DHX16" s="170"/>
      <c r="DHY16" s="170"/>
      <c r="DHZ16" s="170"/>
      <c r="DIA16" s="170"/>
      <c r="DIB16" s="170"/>
      <c r="DIK16" s="170"/>
      <c r="DIL16" s="170"/>
      <c r="DIM16" s="170"/>
      <c r="DIN16" s="170"/>
      <c r="DIO16" s="170"/>
      <c r="DIP16" s="170"/>
      <c r="DIQ16" s="170"/>
      <c r="DIZ16" s="170"/>
      <c r="DJA16" s="170"/>
      <c r="DJB16" s="170"/>
      <c r="DJC16" s="170"/>
      <c r="DJD16" s="170"/>
      <c r="DJE16" s="170"/>
      <c r="DJF16" s="170"/>
      <c r="DJO16" s="170"/>
      <c r="DJP16" s="170"/>
      <c r="DJQ16" s="170"/>
      <c r="DJR16" s="170"/>
      <c r="DJS16" s="170"/>
      <c r="DJT16" s="170"/>
      <c r="DJU16" s="170"/>
      <c r="DKD16" s="170"/>
      <c r="DKE16" s="170"/>
      <c r="DKF16" s="170"/>
      <c r="DKG16" s="170"/>
      <c r="DKH16" s="170"/>
      <c r="DKI16" s="170"/>
      <c r="DKJ16" s="170"/>
      <c r="DKS16" s="170"/>
      <c r="DKT16" s="170"/>
      <c r="DKU16" s="170"/>
      <c r="DKV16" s="170"/>
      <c r="DKW16" s="170"/>
      <c r="DKX16" s="170"/>
      <c r="DKY16" s="170"/>
      <c r="DLH16" s="170"/>
      <c r="DLI16" s="170"/>
      <c r="DLJ16" s="170"/>
      <c r="DLK16" s="170"/>
      <c r="DLL16" s="170"/>
      <c r="DLM16" s="170"/>
      <c r="DLN16" s="170"/>
      <c r="DLW16" s="170"/>
      <c r="DLX16" s="170"/>
      <c r="DLY16" s="170"/>
      <c r="DLZ16" s="170"/>
      <c r="DMA16" s="170"/>
      <c r="DMB16" s="170"/>
      <c r="DMC16" s="170"/>
      <c r="DML16" s="170"/>
      <c r="DMM16" s="170"/>
      <c r="DMN16" s="170"/>
      <c r="DMO16" s="170"/>
      <c r="DMP16" s="170"/>
      <c r="DMQ16" s="170"/>
      <c r="DMR16" s="170"/>
      <c r="DNA16" s="170"/>
      <c r="DNB16" s="170"/>
      <c r="DNC16" s="170"/>
      <c r="DND16" s="170"/>
      <c r="DNE16" s="170"/>
      <c r="DNF16" s="170"/>
      <c r="DNG16" s="170"/>
      <c r="DNP16" s="170"/>
      <c r="DNQ16" s="170"/>
      <c r="DNR16" s="170"/>
      <c r="DNS16" s="170"/>
      <c r="DNT16" s="170"/>
      <c r="DNU16" s="170"/>
      <c r="DNV16" s="170"/>
      <c r="DOE16" s="170"/>
      <c r="DOF16" s="170"/>
      <c r="DOG16" s="170"/>
      <c r="DOH16" s="170"/>
      <c r="DOI16" s="170"/>
      <c r="DOJ16" s="170"/>
      <c r="DOK16" s="170"/>
      <c r="DOT16" s="170"/>
      <c r="DOU16" s="170"/>
      <c r="DOV16" s="170"/>
      <c r="DOW16" s="170"/>
      <c r="DOX16" s="170"/>
      <c r="DOY16" s="170"/>
      <c r="DOZ16" s="170"/>
      <c r="DPI16" s="170"/>
      <c r="DPJ16" s="170"/>
      <c r="DPK16" s="170"/>
      <c r="DPL16" s="170"/>
      <c r="DPM16" s="170"/>
      <c r="DPN16" s="170"/>
      <c r="DPO16" s="170"/>
      <c r="DPX16" s="170"/>
      <c r="DPY16" s="170"/>
      <c r="DPZ16" s="170"/>
      <c r="DQA16" s="170"/>
      <c r="DQB16" s="170"/>
      <c r="DQC16" s="170"/>
      <c r="DQD16" s="170"/>
      <c r="DQM16" s="170"/>
      <c r="DQN16" s="170"/>
      <c r="DQO16" s="170"/>
      <c r="DQP16" s="170"/>
      <c r="DQQ16" s="170"/>
      <c r="DQR16" s="170"/>
      <c r="DQS16" s="170"/>
      <c r="DRB16" s="170"/>
      <c r="DRC16" s="170"/>
      <c r="DRD16" s="170"/>
      <c r="DRE16" s="170"/>
      <c r="DRF16" s="170"/>
      <c r="DRG16" s="170"/>
      <c r="DRH16" s="170"/>
      <c r="DRQ16" s="170"/>
      <c r="DRR16" s="170"/>
      <c r="DRS16" s="170"/>
      <c r="DRT16" s="170"/>
      <c r="DRU16" s="170"/>
      <c r="DRV16" s="170"/>
      <c r="DRW16" s="170"/>
      <c r="DSF16" s="170"/>
      <c r="DSG16" s="170"/>
      <c r="DSH16" s="170"/>
      <c r="DSI16" s="170"/>
      <c r="DSJ16" s="170"/>
      <c r="DSK16" s="170"/>
      <c r="DSL16" s="170"/>
      <c r="DSU16" s="170"/>
      <c r="DSV16" s="170"/>
      <c r="DSW16" s="170"/>
      <c r="DSX16" s="170"/>
      <c r="DSY16" s="170"/>
      <c r="DSZ16" s="170"/>
      <c r="DTA16" s="170"/>
      <c r="DTJ16" s="170"/>
      <c r="DTK16" s="170"/>
      <c r="DTL16" s="170"/>
      <c r="DTM16" s="170"/>
      <c r="DTN16" s="170"/>
      <c r="DTO16" s="170"/>
      <c r="DTP16" s="170"/>
      <c r="DTY16" s="170"/>
      <c r="DTZ16" s="170"/>
      <c r="DUA16" s="170"/>
      <c r="DUB16" s="170"/>
      <c r="DUC16" s="170"/>
      <c r="DUD16" s="170"/>
      <c r="DUE16" s="170"/>
      <c r="DUN16" s="170"/>
      <c r="DUO16" s="170"/>
      <c r="DUP16" s="170"/>
      <c r="DUQ16" s="170"/>
      <c r="DUR16" s="170"/>
      <c r="DUS16" s="170"/>
      <c r="DUT16" s="170"/>
      <c r="DVC16" s="170"/>
      <c r="DVD16" s="170"/>
      <c r="DVE16" s="170"/>
      <c r="DVF16" s="170"/>
      <c r="DVG16" s="170"/>
      <c r="DVH16" s="170"/>
      <c r="DVI16" s="170"/>
      <c r="DVR16" s="170"/>
      <c r="DVS16" s="170"/>
      <c r="DVT16" s="170"/>
      <c r="DVU16" s="170"/>
      <c r="DVV16" s="170"/>
      <c r="DVW16" s="170"/>
      <c r="DVX16" s="170"/>
      <c r="DWG16" s="170"/>
      <c r="DWH16" s="170"/>
      <c r="DWI16" s="170"/>
      <c r="DWJ16" s="170"/>
      <c r="DWK16" s="170"/>
      <c r="DWL16" s="170"/>
      <c r="DWM16" s="170"/>
      <c r="DWV16" s="170"/>
      <c r="DWW16" s="170"/>
      <c r="DWX16" s="170"/>
      <c r="DWY16" s="170"/>
      <c r="DWZ16" s="170"/>
      <c r="DXA16" s="170"/>
      <c r="DXB16" s="170"/>
      <c r="DXK16" s="170"/>
      <c r="DXL16" s="170"/>
      <c r="DXM16" s="170"/>
      <c r="DXN16" s="170"/>
      <c r="DXO16" s="170"/>
      <c r="DXP16" s="170"/>
      <c r="DXQ16" s="170"/>
      <c r="DXZ16" s="170"/>
      <c r="DYA16" s="170"/>
      <c r="DYB16" s="170"/>
      <c r="DYC16" s="170"/>
      <c r="DYD16" s="170"/>
      <c r="DYE16" s="170"/>
      <c r="DYF16" s="170"/>
      <c r="DYO16" s="170"/>
      <c r="DYP16" s="170"/>
      <c r="DYQ16" s="170"/>
      <c r="DYR16" s="170"/>
      <c r="DYS16" s="170"/>
      <c r="DYT16" s="170"/>
      <c r="DYU16" s="170"/>
      <c r="DZD16" s="170"/>
      <c r="DZE16" s="170"/>
      <c r="DZF16" s="170"/>
      <c r="DZG16" s="170"/>
      <c r="DZH16" s="170"/>
      <c r="DZI16" s="170"/>
      <c r="DZJ16" s="170"/>
      <c r="DZS16" s="170"/>
      <c r="DZT16" s="170"/>
      <c r="DZU16" s="170"/>
      <c r="DZV16" s="170"/>
      <c r="DZW16" s="170"/>
      <c r="DZX16" s="170"/>
      <c r="DZY16" s="170"/>
      <c r="EAH16" s="170"/>
      <c r="EAI16" s="170"/>
      <c r="EAJ16" s="170"/>
      <c r="EAK16" s="170"/>
      <c r="EAL16" s="170"/>
      <c r="EAM16" s="170"/>
      <c r="EAN16" s="170"/>
      <c r="EAW16" s="170"/>
      <c r="EAX16" s="170"/>
      <c r="EAY16" s="170"/>
      <c r="EAZ16" s="170"/>
      <c r="EBA16" s="170"/>
      <c r="EBB16" s="170"/>
      <c r="EBC16" s="170"/>
      <c r="EBL16" s="170"/>
      <c r="EBM16" s="170"/>
      <c r="EBN16" s="170"/>
      <c r="EBO16" s="170"/>
      <c r="EBP16" s="170"/>
      <c r="EBQ16" s="170"/>
      <c r="EBR16" s="170"/>
      <c r="ECA16" s="170"/>
      <c r="ECB16" s="170"/>
      <c r="ECC16" s="170"/>
      <c r="ECD16" s="170"/>
      <c r="ECE16" s="170"/>
      <c r="ECF16" s="170"/>
      <c r="ECG16" s="170"/>
      <c r="ECP16" s="170"/>
      <c r="ECQ16" s="170"/>
      <c r="ECR16" s="170"/>
      <c r="ECS16" s="170"/>
      <c r="ECT16" s="170"/>
      <c r="ECU16" s="170"/>
      <c r="ECV16" s="170"/>
      <c r="EDE16" s="170"/>
      <c r="EDF16" s="170"/>
      <c r="EDG16" s="170"/>
      <c r="EDH16" s="170"/>
      <c r="EDI16" s="170"/>
      <c r="EDJ16" s="170"/>
      <c r="EDK16" s="170"/>
      <c r="EDT16" s="170"/>
      <c r="EDU16" s="170"/>
      <c r="EDV16" s="170"/>
      <c r="EDW16" s="170"/>
      <c r="EDX16" s="170"/>
      <c r="EDY16" s="170"/>
      <c r="EDZ16" s="170"/>
      <c r="EEI16" s="170"/>
      <c r="EEJ16" s="170"/>
      <c r="EEK16" s="170"/>
      <c r="EEL16" s="170"/>
      <c r="EEM16" s="170"/>
      <c r="EEN16" s="170"/>
      <c r="EEO16" s="170"/>
      <c r="EEX16" s="170"/>
      <c r="EEY16" s="170"/>
      <c r="EEZ16" s="170"/>
      <c r="EFA16" s="170"/>
      <c r="EFB16" s="170"/>
      <c r="EFC16" s="170"/>
      <c r="EFD16" s="170"/>
      <c r="EFM16" s="170"/>
      <c r="EFN16" s="170"/>
      <c r="EFO16" s="170"/>
      <c r="EFP16" s="170"/>
      <c r="EFQ16" s="170"/>
      <c r="EFR16" s="170"/>
      <c r="EFS16" s="170"/>
      <c r="EGB16" s="170"/>
      <c r="EGC16" s="170"/>
      <c r="EGD16" s="170"/>
      <c r="EGE16" s="170"/>
      <c r="EGF16" s="170"/>
      <c r="EGG16" s="170"/>
      <c r="EGH16" s="170"/>
      <c r="EGQ16" s="170"/>
      <c r="EGR16" s="170"/>
      <c r="EGS16" s="170"/>
      <c r="EGT16" s="170"/>
      <c r="EGU16" s="170"/>
      <c r="EGV16" s="170"/>
      <c r="EGW16" s="170"/>
      <c r="EHF16" s="170"/>
      <c r="EHG16" s="170"/>
      <c r="EHH16" s="170"/>
      <c r="EHI16" s="170"/>
      <c r="EHJ16" s="170"/>
      <c r="EHK16" s="170"/>
      <c r="EHL16" s="170"/>
      <c r="EHU16" s="170"/>
      <c r="EHV16" s="170"/>
      <c r="EHW16" s="170"/>
      <c r="EHX16" s="170"/>
      <c r="EHY16" s="170"/>
      <c r="EHZ16" s="170"/>
      <c r="EIA16" s="170"/>
      <c r="EIJ16" s="170"/>
      <c r="EIK16" s="170"/>
      <c r="EIL16" s="170"/>
      <c r="EIM16" s="170"/>
      <c r="EIN16" s="170"/>
      <c r="EIO16" s="170"/>
      <c r="EIP16" s="170"/>
      <c r="EIY16" s="170"/>
      <c r="EIZ16" s="170"/>
      <c r="EJA16" s="170"/>
      <c r="EJB16" s="170"/>
      <c r="EJC16" s="170"/>
      <c r="EJD16" s="170"/>
      <c r="EJE16" s="170"/>
      <c r="EJN16" s="170"/>
      <c r="EJO16" s="170"/>
      <c r="EJP16" s="170"/>
      <c r="EJQ16" s="170"/>
      <c r="EJR16" s="170"/>
      <c r="EJS16" s="170"/>
      <c r="EJT16" s="170"/>
      <c r="EKC16" s="170"/>
      <c r="EKD16" s="170"/>
      <c r="EKE16" s="170"/>
      <c r="EKF16" s="170"/>
      <c r="EKG16" s="170"/>
      <c r="EKH16" s="170"/>
      <c r="EKI16" s="170"/>
      <c r="EKR16" s="170"/>
      <c r="EKS16" s="170"/>
      <c r="EKT16" s="170"/>
      <c r="EKU16" s="170"/>
      <c r="EKV16" s="170"/>
      <c r="EKW16" s="170"/>
      <c r="EKX16" s="170"/>
      <c r="ELG16" s="170"/>
      <c r="ELH16" s="170"/>
      <c r="ELI16" s="170"/>
      <c r="ELJ16" s="170"/>
      <c r="ELK16" s="170"/>
      <c r="ELL16" s="170"/>
      <c r="ELM16" s="170"/>
      <c r="ELV16" s="170"/>
      <c r="ELW16" s="170"/>
      <c r="ELX16" s="170"/>
      <c r="ELY16" s="170"/>
      <c r="ELZ16" s="170"/>
      <c r="EMA16" s="170"/>
      <c r="EMB16" s="170"/>
      <c r="EMK16" s="170"/>
      <c r="EML16" s="170"/>
      <c r="EMM16" s="170"/>
      <c r="EMN16" s="170"/>
      <c r="EMO16" s="170"/>
      <c r="EMP16" s="170"/>
      <c r="EMQ16" s="170"/>
      <c r="EMZ16" s="170"/>
      <c r="ENA16" s="170"/>
      <c r="ENB16" s="170"/>
      <c r="ENC16" s="170"/>
      <c r="END16" s="170"/>
      <c r="ENE16" s="170"/>
      <c r="ENF16" s="170"/>
      <c r="ENO16" s="170"/>
      <c r="ENP16" s="170"/>
      <c r="ENQ16" s="170"/>
      <c r="ENR16" s="170"/>
      <c r="ENS16" s="170"/>
      <c r="ENT16" s="170"/>
      <c r="ENU16" s="170"/>
      <c r="EOD16" s="170"/>
      <c r="EOE16" s="170"/>
      <c r="EOF16" s="170"/>
      <c r="EOG16" s="170"/>
      <c r="EOH16" s="170"/>
      <c r="EOI16" s="170"/>
      <c r="EOJ16" s="170"/>
      <c r="EOS16" s="170"/>
      <c r="EOT16" s="170"/>
      <c r="EOU16" s="170"/>
      <c r="EOV16" s="170"/>
      <c r="EOW16" s="170"/>
      <c r="EOX16" s="170"/>
      <c r="EOY16" s="170"/>
      <c r="EPH16" s="170"/>
      <c r="EPI16" s="170"/>
      <c r="EPJ16" s="170"/>
      <c r="EPK16" s="170"/>
      <c r="EPL16" s="170"/>
      <c r="EPM16" s="170"/>
      <c r="EPN16" s="170"/>
      <c r="EPW16" s="170"/>
      <c r="EPX16" s="170"/>
      <c r="EPY16" s="170"/>
      <c r="EPZ16" s="170"/>
      <c r="EQA16" s="170"/>
      <c r="EQB16" s="170"/>
      <c r="EQC16" s="170"/>
      <c r="EQL16" s="170"/>
      <c r="EQM16" s="170"/>
      <c r="EQN16" s="170"/>
      <c r="EQO16" s="170"/>
      <c r="EQP16" s="170"/>
      <c r="EQQ16" s="170"/>
      <c r="EQR16" s="170"/>
      <c r="ERA16" s="170"/>
      <c r="ERB16" s="170"/>
      <c r="ERC16" s="170"/>
      <c r="ERD16" s="170"/>
      <c r="ERE16" s="170"/>
      <c r="ERF16" s="170"/>
      <c r="ERG16" s="170"/>
      <c r="ERP16" s="170"/>
      <c r="ERQ16" s="170"/>
      <c r="ERR16" s="170"/>
      <c r="ERS16" s="170"/>
      <c r="ERT16" s="170"/>
      <c r="ERU16" s="170"/>
      <c r="ERV16" s="170"/>
      <c r="ESE16" s="170"/>
      <c r="ESF16" s="170"/>
      <c r="ESG16" s="170"/>
      <c r="ESH16" s="170"/>
      <c r="ESI16" s="170"/>
      <c r="ESJ16" s="170"/>
      <c r="ESK16" s="170"/>
      <c r="EST16" s="170"/>
      <c r="ESU16" s="170"/>
      <c r="ESV16" s="170"/>
      <c r="ESW16" s="170"/>
      <c r="ESX16" s="170"/>
      <c r="ESY16" s="170"/>
      <c r="ESZ16" s="170"/>
      <c r="ETI16" s="170"/>
      <c r="ETJ16" s="170"/>
      <c r="ETK16" s="170"/>
      <c r="ETL16" s="170"/>
      <c r="ETM16" s="170"/>
      <c r="ETN16" s="170"/>
      <c r="ETO16" s="170"/>
      <c r="ETX16" s="170"/>
      <c r="ETY16" s="170"/>
      <c r="ETZ16" s="170"/>
      <c r="EUA16" s="170"/>
      <c r="EUB16" s="170"/>
      <c r="EUC16" s="170"/>
      <c r="EUD16" s="170"/>
      <c r="EUM16" s="170"/>
      <c r="EUN16" s="170"/>
      <c r="EUO16" s="170"/>
      <c r="EUP16" s="170"/>
      <c r="EUQ16" s="170"/>
      <c r="EUR16" s="170"/>
      <c r="EUS16" s="170"/>
      <c r="EVB16" s="170"/>
      <c r="EVC16" s="170"/>
      <c r="EVD16" s="170"/>
      <c r="EVE16" s="170"/>
      <c r="EVF16" s="170"/>
      <c r="EVG16" s="170"/>
      <c r="EVH16" s="170"/>
      <c r="EVQ16" s="170"/>
      <c r="EVR16" s="170"/>
      <c r="EVS16" s="170"/>
      <c r="EVT16" s="170"/>
      <c r="EVU16" s="170"/>
      <c r="EVV16" s="170"/>
      <c r="EVW16" s="170"/>
      <c r="EWF16" s="170"/>
      <c r="EWG16" s="170"/>
      <c r="EWH16" s="170"/>
      <c r="EWI16" s="170"/>
      <c r="EWJ16" s="170"/>
      <c r="EWK16" s="170"/>
      <c r="EWL16" s="170"/>
      <c r="EWU16" s="170"/>
      <c r="EWV16" s="170"/>
      <c r="EWW16" s="170"/>
      <c r="EWX16" s="170"/>
      <c r="EWY16" s="170"/>
      <c r="EWZ16" s="170"/>
      <c r="EXA16" s="170"/>
      <c r="EXJ16" s="170"/>
      <c r="EXK16" s="170"/>
      <c r="EXL16" s="170"/>
      <c r="EXM16" s="170"/>
      <c r="EXN16" s="170"/>
      <c r="EXO16" s="170"/>
      <c r="EXP16" s="170"/>
      <c r="EXY16" s="170"/>
      <c r="EXZ16" s="170"/>
      <c r="EYA16" s="170"/>
      <c r="EYB16" s="170"/>
      <c r="EYC16" s="170"/>
      <c r="EYD16" s="170"/>
      <c r="EYE16" s="170"/>
      <c r="EYN16" s="170"/>
      <c r="EYO16" s="170"/>
      <c r="EYP16" s="170"/>
      <c r="EYQ16" s="170"/>
      <c r="EYR16" s="170"/>
      <c r="EYS16" s="170"/>
      <c r="EYT16" s="170"/>
      <c r="EZC16" s="170"/>
      <c r="EZD16" s="170"/>
      <c r="EZE16" s="170"/>
      <c r="EZF16" s="170"/>
      <c r="EZG16" s="170"/>
      <c r="EZH16" s="170"/>
      <c r="EZI16" s="170"/>
      <c r="EZR16" s="170"/>
      <c r="EZS16" s="170"/>
      <c r="EZT16" s="170"/>
      <c r="EZU16" s="170"/>
      <c r="EZV16" s="170"/>
      <c r="EZW16" s="170"/>
      <c r="EZX16" s="170"/>
      <c r="FAG16" s="170"/>
      <c r="FAH16" s="170"/>
      <c r="FAI16" s="170"/>
      <c r="FAJ16" s="170"/>
      <c r="FAK16" s="170"/>
      <c r="FAL16" s="170"/>
      <c r="FAM16" s="170"/>
      <c r="FAV16" s="170"/>
      <c r="FAW16" s="170"/>
      <c r="FAX16" s="170"/>
      <c r="FAY16" s="170"/>
      <c r="FAZ16" s="170"/>
      <c r="FBA16" s="170"/>
      <c r="FBB16" s="170"/>
      <c r="FBK16" s="170"/>
      <c r="FBL16" s="170"/>
      <c r="FBM16" s="170"/>
      <c r="FBN16" s="170"/>
      <c r="FBO16" s="170"/>
      <c r="FBP16" s="170"/>
      <c r="FBQ16" s="170"/>
      <c r="FBZ16" s="170"/>
      <c r="FCA16" s="170"/>
      <c r="FCB16" s="170"/>
      <c r="FCC16" s="170"/>
      <c r="FCD16" s="170"/>
      <c r="FCE16" s="170"/>
      <c r="FCF16" s="170"/>
      <c r="FCO16" s="170"/>
      <c r="FCP16" s="170"/>
      <c r="FCQ16" s="170"/>
      <c r="FCR16" s="170"/>
      <c r="FCS16" s="170"/>
      <c r="FCT16" s="170"/>
      <c r="FCU16" s="170"/>
      <c r="FDD16" s="170"/>
      <c r="FDE16" s="170"/>
      <c r="FDF16" s="170"/>
      <c r="FDG16" s="170"/>
      <c r="FDH16" s="170"/>
      <c r="FDI16" s="170"/>
      <c r="FDJ16" s="170"/>
      <c r="FDS16" s="170"/>
      <c r="FDT16" s="170"/>
      <c r="FDU16" s="170"/>
      <c r="FDV16" s="170"/>
      <c r="FDW16" s="170"/>
      <c r="FDX16" s="170"/>
      <c r="FDY16" s="170"/>
      <c r="FEH16" s="170"/>
      <c r="FEI16" s="170"/>
      <c r="FEJ16" s="170"/>
      <c r="FEK16" s="170"/>
      <c r="FEL16" s="170"/>
      <c r="FEM16" s="170"/>
      <c r="FEN16" s="170"/>
      <c r="FEW16" s="170"/>
      <c r="FEX16" s="170"/>
      <c r="FEY16" s="170"/>
      <c r="FEZ16" s="170"/>
      <c r="FFA16" s="170"/>
      <c r="FFB16" s="170"/>
      <c r="FFC16" s="170"/>
      <c r="FFL16" s="170"/>
      <c r="FFM16" s="170"/>
      <c r="FFN16" s="170"/>
      <c r="FFO16" s="170"/>
      <c r="FFP16" s="170"/>
      <c r="FFQ16" s="170"/>
      <c r="FFR16" s="170"/>
      <c r="FGA16" s="170"/>
      <c r="FGB16" s="170"/>
      <c r="FGC16" s="170"/>
      <c r="FGD16" s="170"/>
      <c r="FGE16" s="170"/>
      <c r="FGF16" s="170"/>
      <c r="FGG16" s="170"/>
      <c r="FGP16" s="170"/>
      <c r="FGQ16" s="170"/>
      <c r="FGR16" s="170"/>
      <c r="FGS16" s="170"/>
      <c r="FGT16" s="170"/>
      <c r="FGU16" s="170"/>
      <c r="FGV16" s="170"/>
      <c r="FHE16" s="170"/>
      <c r="FHF16" s="170"/>
      <c r="FHG16" s="170"/>
      <c r="FHH16" s="170"/>
      <c r="FHI16" s="170"/>
      <c r="FHJ16" s="170"/>
      <c r="FHK16" s="170"/>
      <c r="FHT16" s="170"/>
      <c r="FHU16" s="170"/>
      <c r="FHV16" s="170"/>
      <c r="FHW16" s="170"/>
      <c r="FHX16" s="170"/>
      <c r="FHY16" s="170"/>
      <c r="FHZ16" s="170"/>
      <c r="FII16" s="170"/>
      <c r="FIJ16" s="170"/>
      <c r="FIK16" s="170"/>
      <c r="FIL16" s="170"/>
      <c r="FIM16" s="170"/>
      <c r="FIN16" s="170"/>
      <c r="FIO16" s="170"/>
      <c r="FIX16" s="170"/>
      <c r="FIY16" s="170"/>
      <c r="FIZ16" s="170"/>
      <c r="FJA16" s="170"/>
      <c r="FJB16" s="170"/>
      <c r="FJC16" s="170"/>
      <c r="FJD16" s="170"/>
      <c r="FJM16" s="170"/>
      <c r="FJN16" s="170"/>
      <c r="FJO16" s="170"/>
      <c r="FJP16" s="170"/>
      <c r="FJQ16" s="170"/>
      <c r="FJR16" s="170"/>
      <c r="FJS16" s="170"/>
      <c r="FKB16" s="170"/>
      <c r="FKC16" s="170"/>
      <c r="FKD16" s="170"/>
      <c r="FKE16" s="170"/>
      <c r="FKF16" s="170"/>
      <c r="FKG16" s="170"/>
      <c r="FKH16" s="170"/>
      <c r="FKQ16" s="170"/>
      <c r="FKR16" s="170"/>
      <c r="FKS16" s="170"/>
      <c r="FKT16" s="170"/>
      <c r="FKU16" s="170"/>
      <c r="FKV16" s="170"/>
      <c r="FKW16" s="170"/>
      <c r="FLF16" s="170"/>
      <c r="FLG16" s="170"/>
      <c r="FLH16" s="170"/>
      <c r="FLI16" s="170"/>
      <c r="FLJ16" s="170"/>
      <c r="FLK16" s="170"/>
      <c r="FLL16" s="170"/>
      <c r="FLU16" s="170"/>
      <c r="FLV16" s="170"/>
      <c r="FLW16" s="170"/>
      <c r="FLX16" s="170"/>
      <c r="FLY16" s="170"/>
      <c r="FLZ16" s="170"/>
      <c r="FMA16" s="170"/>
      <c r="FMJ16" s="170"/>
      <c r="FMK16" s="170"/>
      <c r="FML16" s="170"/>
      <c r="FMM16" s="170"/>
      <c r="FMN16" s="170"/>
      <c r="FMO16" s="170"/>
      <c r="FMP16" s="170"/>
      <c r="FMY16" s="170"/>
      <c r="FMZ16" s="170"/>
      <c r="FNA16" s="170"/>
      <c r="FNB16" s="170"/>
      <c r="FNC16" s="170"/>
      <c r="FND16" s="170"/>
      <c r="FNE16" s="170"/>
      <c r="FNN16" s="170"/>
      <c r="FNO16" s="170"/>
      <c r="FNP16" s="170"/>
      <c r="FNQ16" s="170"/>
      <c r="FNR16" s="170"/>
      <c r="FNS16" s="170"/>
      <c r="FNT16" s="170"/>
      <c r="FOC16" s="170"/>
      <c r="FOD16" s="170"/>
      <c r="FOE16" s="170"/>
      <c r="FOF16" s="170"/>
      <c r="FOG16" s="170"/>
      <c r="FOH16" s="170"/>
      <c r="FOI16" s="170"/>
      <c r="FOR16" s="170"/>
      <c r="FOS16" s="170"/>
      <c r="FOT16" s="170"/>
      <c r="FOU16" s="170"/>
      <c r="FOV16" s="170"/>
      <c r="FOW16" s="170"/>
      <c r="FOX16" s="170"/>
      <c r="FPG16" s="170"/>
      <c r="FPH16" s="170"/>
      <c r="FPI16" s="170"/>
      <c r="FPJ16" s="170"/>
      <c r="FPK16" s="170"/>
      <c r="FPL16" s="170"/>
      <c r="FPM16" s="170"/>
      <c r="FPV16" s="170"/>
      <c r="FPW16" s="170"/>
      <c r="FPX16" s="170"/>
      <c r="FPY16" s="170"/>
      <c r="FPZ16" s="170"/>
      <c r="FQA16" s="170"/>
      <c r="FQB16" s="170"/>
      <c r="FQK16" s="170"/>
      <c r="FQL16" s="170"/>
      <c r="FQM16" s="170"/>
      <c r="FQN16" s="170"/>
      <c r="FQO16" s="170"/>
      <c r="FQP16" s="170"/>
      <c r="FQQ16" s="170"/>
      <c r="FQZ16" s="170"/>
      <c r="FRA16" s="170"/>
      <c r="FRB16" s="170"/>
      <c r="FRC16" s="170"/>
      <c r="FRD16" s="170"/>
      <c r="FRE16" s="170"/>
      <c r="FRF16" s="170"/>
      <c r="FRO16" s="170"/>
      <c r="FRP16" s="170"/>
      <c r="FRQ16" s="170"/>
      <c r="FRR16" s="170"/>
      <c r="FRS16" s="170"/>
      <c r="FRT16" s="170"/>
      <c r="FRU16" s="170"/>
      <c r="FSD16" s="170"/>
      <c r="FSE16" s="170"/>
      <c r="FSF16" s="170"/>
      <c r="FSG16" s="170"/>
      <c r="FSH16" s="170"/>
      <c r="FSI16" s="170"/>
      <c r="FSJ16" s="170"/>
      <c r="FSS16" s="170"/>
      <c r="FST16" s="170"/>
      <c r="FSU16" s="170"/>
      <c r="FSV16" s="170"/>
      <c r="FSW16" s="170"/>
      <c r="FSX16" s="170"/>
      <c r="FSY16" s="170"/>
      <c r="FTH16" s="170"/>
      <c r="FTI16" s="170"/>
      <c r="FTJ16" s="170"/>
      <c r="FTK16" s="170"/>
      <c r="FTL16" s="170"/>
      <c r="FTM16" s="170"/>
      <c r="FTN16" s="170"/>
      <c r="FTW16" s="170"/>
      <c r="FTX16" s="170"/>
      <c r="FTY16" s="170"/>
      <c r="FTZ16" s="170"/>
      <c r="FUA16" s="170"/>
      <c r="FUB16" s="170"/>
      <c r="FUC16" s="170"/>
      <c r="FUL16" s="170"/>
      <c r="FUM16" s="170"/>
      <c r="FUN16" s="170"/>
      <c r="FUO16" s="170"/>
      <c r="FUP16" s="170"/>
      <c r="FUQ16" s="170"/>
      <c r="FUR16" s="170"/>
      <c r="FVA16" s="170"/>
      <c r="FVB16" s="170"/>
      <c r="FVC16" s="170"/>
      <c r="FVD16" s="170"/>
      <c r="FVE16" s="170"/>
      <c r="FVF16" s="170"/>
      <c r="FVG16" s="170"/>
      <c r="FVP16" s="170"/>
      <c r="FVQ16" s="170"/>
      <c r="FVR16" s="170"/>
      <c r="FVS16" s="170"/>
      <c r="FVT16" s="170"/>
      <c r="FVU16" s="170"/>
      <c r="FVV16" s="170"/>
      <c r="FWE16" s="170"/>
      <c r="FWF16" s="170"/>
      <c r="FWG16" s="170"/>
      <c r="FWH16" s="170"/>
      <c r="FWI16" s="170"/>
      <c r="FWJ16" s="170"/>
      <c r="FWK16" s="170"/>
      <c r="FWT16" s="170"/>
      <c r="FWU16" s="170"/>
      <c r="FWV16" s="170"/>
      <c r="FWW16" s="170"/>
      <c r="FWX16" s="170"/>
      <c r="FWY16" s="170"/>
      <c r="FWZ16" s="170"/>
      <c r="FXI16" s="170"/>
      <c r="FXJ16" s="170"/>
      <c r="FXK16" s="170"/>
      <c r="FXL16" s="170"/>
      <c r="FXM16" s="170"/>
      <c r="FXN16" s="170"/>
      <c r="FXO16" s="170"/>
      <c r="FXX16" s="170"/>
      <c r="FXY16" s="170"/>
      <c r="FXZ16" s="170"/>
      <c r="FYA16" s="170"/>
      <c r="FYB16" s="170"/>
      <c r="FYC16" s="170"/>
      <c r="FYD16" s="170"/>
      <c r="FYM16" s="170"/>
      <c r="FYN16" s="170"/>
      <c r="FYO16" s="170"/>
      <c r="FYP16" s="170"/>
      <c r="FYQ16" s="170"/>
      <c r="FYR16" s="170"/>
      <c r="FYS16" s="170"/>
      <c r="FZB16" s="170"/>
      <c r="FZC16" s="170"/>
      <c r="FZD16" s="170"/>
      <c r="FZE16" s="170"/>
      <c r="FZF16" s="170"/>
      <c r="FZG16" s="170"/>
      <c r="FZH16" s="170"/>
      <c r="FZQ16" s="170"/>
      <c r="FZR16" s="170"/>
      <c r="FZS16" s="170"/>
      <c r="FZT16" s="170"/>
      <c r="FZU16" s="170"/>
      <c r="FZV16" s="170"/>
      <c r="FZW16" s="170"/>
      <c r="GAF16" s="170"/>
      <c r="GAG16" s="170"/>
      <c r="GAH16" s="170"/>
      <c r="GAI16" s="170"/>
      <c r="GAJ16" s="170"/>
      <c r="GAK16" s="170"/>
      <c r="GAL16" s="170"/>
      <c r="GAU16" s="170"/>
      <c r="GAV16" s="170"/>
      <c r="GAW16" s="170"/>
      <c r="GAX16" s="170"/>
      <c r="GAY16" s="170"/>
      <c r="GAZ16" s="170"/>
      <c r="GBA16" s="170"/>
      <c r="GBJ16" s="170"/>
      <c r="GBK16" s="170"/>
      <c r="GBL16" s="170"/>
      <c r="GBM16" s="170"/>
      <c r="GBN16" s="170"/>
      <c r="GBO16" s="170"/>
      <c r="GBP16" s="170"/>
      <c r="GBY16" s="170"/>
      <c r="GBZ16" s="170"/>
      <c r="GCA16" s="170"/>
      <c r="GCB16" s="170"/>
      <c r="GCC16" s="170"/>
      <c r="GCD16" s="170"/>
      <c r="GCE16" s="170"/>
      <c r="GCN16" s="170"/>
      <c r="GCO16" s="170"/>
      <c r="GCP16" s="170"/>
      <c r="GCQ16" s="170"/>
      <c r="GCR16" s="170"/>
      <c r="GCS16" s="170"/>
      <c r="GCT16" s="170"/>
      <c r="GDC16" s="170"/>
      <c r="GDD16" s="170"/>
      <c r="GDE16" s="170"/>
      <c r="GDF16" s="170"/>
      <c r="GDG16" s="170"/>
      <c r="GDH16" s="170"/>
      <c r="GDI16" s="170"/>
      <c r="GDR16" s="170"/>
      <c r="GDS16" s="170"/>
      <c r="GDT16" s="170"/>
      <c r="GDU16" s="170"/>
      <c r="GDV16" s="170"/>
      <c r="GDW16" s="170"/>
      <c r="GDX16" s="170"/>
      <c r="GEG16" s="170"/>
      <c r="GEH16" s="170"/>
      <c r="GEI16" s="170"/>
      <c r="GEJ16" s="170"/>
      <c r="GEK16" s="170"/>
      <c r="GEL16" s="170"/>
      <c r="GEM16" s="170"/>
      <c r="GEV16" s="170"/>
      <c r="GEW16" s="170"/>
      <c r="GEX16" s="170"/>
      <c r="GEY16" s="170"/>
      <c r="GEZ16" s="170"/>
      <c r="GFA16" s="170"/>
      <c r="GFB16" s="170"/>
      <c r="GFK16" s="170"/>
      <c r="GFL16" s="170"/>
      <c r="GFM16" s="170"/>
      <c r="GFN16" s="170"/>
      <c r="GFO16" s="170"/>
      <c r="GFP16" s="170"/>
      <c r="GFQ16" s="170"/>
      <c r="GFZ16" s="170"/>
      <c r="GGA16" s="170"/>
      <c r="GGB16" s="170"/>
      <c r="GGC16" s="170"/>
      <c r="GGD16" s="170"/>
      <c r="GGE16" s="170"/>
      <c r="GGF16" s="170"/>
      <c r="GGO16" s="170"/>
      <c r="GGP16" s="170"/>
      <c r="GGQ16" s="170"/>
      <c r="GGR16" s="170"/>
      <c r="GGS16" s="170"/>
      <c r="GGT16" s="170"/>
      <c r="GGU16" s="170"/>
      <c r="GHD16" s="170"/>
      <c r="GHE16" s="170"/>
      <c r="GHF16" s="170"/>
      <c r="GHG16" s="170"/>
      <c r="GHH16" s="170"/>
      <c r="GHI16" s="170"/>
      <c r="GHJ16" s="170"/>
      <c r="GHS16" s="170"/>
      <c r="GHT16" s="170"/>
      <c r="GHU16" s="170"/>
      <c r="GHV16" s="170"/>
      <c r="GHW16" s="170"/>
      <c r="GHX16" s="170"/>
      <c r="GHY16" s="170"/>
      <c r="GIH16" s="170"/>
      <c r="GII16" s="170"/>
      <c r="GIJ16" s="170"/>
      <c r="GIK16" s="170"/>
      <c r="GIL16" s="170"/>
      <c r="GIM16" s="170"/>
      <c r="GIN16" s="170"/>
      <c r="GIW16" s="170"/>
      <c r="GIX16" s="170"/>
      <c r="GIY16" s="170"/>
      <c r="GIZ16" s="170"/>
      <c r="GJA16" s="170"/>
      <c r="GJB16" s="170"/>
      <c r="GJC16" s="170"/>
      <c r="GJL16" s="170"/>
      <c r="GJM16" s="170"/>
      <c r="GJN16" s="170"/>
      <c r="GJO16" s="170"/>
      <c r="GJP16" s="170"/>
      <c r="GJQ16" s="170"/>
      <c r="GJR16" s="170"/>
      <c r="GKA16" s="170"/>
      <c r="GKB16" s="170"/>
      <c r="GKC16" s="170"/>
      <c r="GKD16" s="170"/>
      <c r="GKE16" s="170"/>
      <c r="GKF16" s="170"/>
      <c r="GKG16" s="170"/>
      <c r="GKP16" s="170"/>
      <c r="GKQ16" s="170"/>
      <c r="GKR16" s="170"/>
      <c r="GKS16" s="170"/>
      <c r="GKT16" s="170"/>
      <c r="GKU16" s="170"/>
      <c r="GKV16" s="170"/>
      <c r="GLE16" s="170"/>
      <c r="GLF16" s="170"/>
      <c r="GLG16" s="170"/>
      <c r="GLH16" s="170"/>
      <c r="GLI16" s="170"/>
      <c r="GLJ16" s="170"/>
      <c r="GLK16" s="170"/>
      <c r="GLT16" s="170"/>
      <c r="GLU16" s="170"/>
      <c r="GLV16" s="170"/>
      <c r="GLW16" s="170"/>
      <c r="GLX16" s="170"/>
      <c r="GLY16" s="170"/>
      <c r="GLZ16" s="170"/>
      <c r="GMI16" s="170"/>
      <c r="GMJ16" s="170"/>
      <c r="GMK16" s="170"/>
      <c r="GML16" s="170"/>
      <c r="GMM16" s="170"/>
      <c r="GMN16" s="170"/>
      <c r="GMO16" s="170"/>
      <c r="GMX16" s="170"/>
      <c r="GMY16" s="170"/>
      <c r="GMZ16" s="170"/>
      <c r="GNA16" s="170"/>
      <c r="GNB16" s="170"/>
      <c r="GNC16" s="170"/>
      <c r="GND16" s="170"/>
      <c r="GNM16" s="170"/>
      <c r="GNN16" s="170"/>
      <c r="GNO16" s="170"/>
      <c r="GNP16" s="170"/>
      <c r="GNQ16" s="170"/>
      <c r="GNR16" s="170"/>
      <c r="GNS16" s="170"/>
      <c r="GOB16" s="170"/>
      <c r="GOC16" s="170"/>
      <c r="GOD16" s="170"/>
      <c r="GOE16" s="170"/>
      <c r="GOF16" s="170"/>
      <c r="GOG16" s="170"/>
      <c r="GOH16" s="170"/>
      <c r="GOQ16" s="170"/>
      <c r="GOR16" s="170"/>
      <c r="GOS16" s="170"/>
      <c r="GOT16" s="170"/>
      <c r="GOU16" s="170"/>
      <c r="GOV16" s="170"/>
      <c r="GOW16" s="170"/>
      <c r="GPF16" s="170"/>
      <c r="GPG16" s="170"/>
      <c r="GPH16" s="170"/>
      <c r="GPI16" s="170"/>
      <c r="GPJ16" s="170"/>
      <c r="GPK16" s="170"/>
      <c r="GPL16" s="170"/>
      <c r="GPU16" s="170"/>
      <c r="GPV16" s="170"/>
      <c r="GPW16" s="170"/>
      <c r="GPX16" s="170"/>
      <c r="GPY16" s="170"/>
      <c r="GPZ16" s="170"/>
      <c r="GQA16" s="170"/>
      <c r="GQJ16" s="170"/>
      <c r="GQK16" s="170"/>
      <c r="GQL16" s="170"/>
      <c r="GQM16" s="170"/>
      <c r="GQN16" s="170"/>
      <c r="GQO16" s="170"/>
      <c r="GQP16" s="170"/>
      <c r="GQY16" s="170"/>
      <c r="GQZ16" s="170"/>
      <c r="GRA16" s="170"/>
      <c r="GRB16" s="170"/>
      <c r="GRC16" s="170"/>
      <c r="GRD16" s="170"/>
      <c r="GRE16" s="170"/>
      <c r="GRN16" s="170"/>
      <c r="GRO16" s="170"/>
      <c r="GRP16" s="170"/>
      <c r="GRQ16" s="170"/>
      <c r="GRR16" s="170"/>
      <c r="GRS16" s="170"/>
      <c r="GRT16" s="170"/>
      <c r="GSC16" s="170"/>
      <c r="GSD16" s="170"/>
      <c r="GSE16" s="170"/>
      <c r="GSF16" s="170"/>
      <c r="GSG16" s="170"/>
      <c r="GSH16" s="170"/>
      <c r="GSI16" s="170"/>
      <c r="GSR16" s="170"/>
      <c r="GSS16" s="170"/>
      <c r="GST16" s="170"/>
      <c r="GSU16" s="170"/>
      <c r="GSV16" s="170"/>
      <c r="GSW16" s="170"/>
      <c r="GSX16" s="170"/>
      <c r="GTG16" s="170"/>
      <c r="GTH16" s="170"/>
      <c r="GTI16" s="170"/>
      <c r="GTJ16" s="170"/>
      <c r="GTK16" s="170"/>
      <c r="GTL16" s="170"/>
      <c r="GTM16" s="170"/>
      <c r="GTV16" s="170"/>
      <c r="GTW16" s="170"/>
      <c r="GTX16" s="170"/>
      <c r="GTY16" s="170"/>
      <c r="GTZ16" s="170"/>
      <c r="GUA16" s="170"/>
      <c r="GUB16" s="170"/>
      <c r="GUK16" s="170"/>
      <c r="GUL16" s="170"/>
      <c r="GUM16" s="170"/>
      <c r="GUN16" s="170"/>
      <c r="GUO16" s="170"/>
      <c r="GUP16" s="170"/>
      <c r="GUQ16" s="170"/>
      <c r="GUZ16" s="170"/>
      <c r="GVA16" s="170"/>
      <c r="GVB16" s="170"/>
      <c r="GVC16" s="170"/>
      <c r="GVD16" s="170"/>
      <c r="GVE16" s="170"/>
      <c r="GVF16" s="170"/>
      <c r="GVO16" s="170"/>
      <c r="GVP16" s="170"/>
      <c r="GVQ16" s="170"/>
      <c r="GVR16" s="170"/>
      <c r="GVS16" s="170"/>
      <c r="GVT16" s="170"/>
      <c r="GVU16" s="170"/>
      <c r="GWD16" s="170"/>
      <c r="GWE16" s="170"/>
      <c r="GWF16" s="170"/>
      <c r="GWG16" s="170"/>
      <c r="GWH16" s="170"/>
      <c r="GWI16" s="170"/>
      <c r="GWJ16" s="170"/>
      <c r="GWS16" s="170"/>
      <c r="GWT16" s="170"/>
      <c r="GWU16" s="170"/>
      <c r="GWV16" s="170"/>
      <c r="GWW16" s="170"/>
      <c r="GWX16" s="170"/>
      <c r="GWY16" s="170"/>
      <c r="GXH16" s="170"/>
      <c r="GXI16" s="170"/>
      <c r="GXJ16" s="170"/>
      <c r="GXK16" s="170"/>
      <c r="GXL16" s="170"/>
      <c r="GXM16" s="170"/>
      <c r="GXN16" s="170"/>
      <c r="GXW16" s="170"/>
      <c r="GXX16" s="170"/>
      <c r="GXY16" s="170"/>
      <c r="GXZ16" s="170"/>
      <c r="GYA16" s="170"/>
      <c r="GYB16" s="170"/>
      <c r="GYC16" s="170"/>
      <c r="GYL16" s="170"/>
      <c r="GYM16" s="170"/>
      <c r="GYN16" s="170"/>
      <c r="GYO16" s="170"/>
      <c r="GYP16" s="170"/>
      <c r="GYQ16" s="170"/>
      <c r="GYR16" s="170"/>
      <c r="GZA16" s="170"/>
      <c r="GZB16" s="170"/>
      <c r="GZC16" s="170"/>
      <c r="GZD16" s="170"/>
      <c r="GZE16" s="170"/>
      <c r="GZF16" s="170"/>
      <c r="GZG16" s="170"/>
      <c r="GZP16" s="170"/>
      <c r="GZQ16" s="170"/>
      <c r="GZR16" s="170"/>
      <c r="GZS16" s="170"/>
      <c r="GZT16" s="170"/>
      <c r="GZU16" s="170"/>
      <c r="GZV16" s="170"/>
      <c r="HAE16" s="170"/>
      <c r="HAF16" s="170"/>
      <c r="HAG16" s="170"/>
      <c r="HAH16" s="170"/>
      <c r="HAI16" s="170"/>
      <c r="HAJ16" s="170"/>
      <c r="HAK16" s="170"/>
      <c r="HAT16" s="170"/>
      <c r="HAU16" s="170"/>
      <c r="HAV16" s="170"/>
      <c r="HAW16" s="170"/>
      <c r="HAX16" s="170"/>
      <c r="HAY16" s="170"/>
      <c r="HAZ16" s="170"/>
      <c r="HBI16" s="170"/>
      <c r="HBJ16" s="170"/>
      <c r="HBK16" s="170"/>
      <c r="HBL16" s="170"/>
      <c r="HBM16" s="170"/>
      <c r="HBN16" s="170"/>
      <c r="HBO16" s="170"/>
      <c r="HBX16" s="170"/>
      <c r="HBY16" s="170"/>
      <c r="HBZ16" s="170"/>
      <c r="HCA16" s="170"/>
      <c r="HCB16" s="170"/>
      <c r="HCC16" s="170"/>
      <c r="HCD16" s="170"/>
      <c r="HCM16" s="170"/>
      <c r="HCN16" s="170"/>
      <c r="HCO16" s="170"/>
      <c r="HCP16" s="170"/>
      <c r="HCQ16" s="170"/>
      <c r="HCR16" s="170"/>
      <c r="HCS16" s="170"/>
      <c r="HDB16" s="170"/>
      <c r="HDC16" s="170"/>
      <c r="HDD16" s="170"/>
      <c r="HDE16" s="170"/>
      <c r="HDF16" s="170"/>
      <c r="HDG16" s="170"/>
      <c r="HDH16" s="170"/>
      <c r="HDQ16" s="170"/>
      <c r="HDR16" s="170"/>
      <c r="HDS16" s="170"/>
      <c r="HDT16" s="170"/>
      <c r="HDU16" s="170"/>
      <c r="HDV16" s="170"/>
      <c r="HDW16" s="170"/>
      <c r="HEF16" s="170"/>
      <c r="HEG16" s="170"/>
      <c r="HEH16" s="170"/>
      <c r="HEI16" s="170"/>
      <c r="HEJ16" s="170"/>
      <c r="HEK16" s="170"/>
      <c r="HEL16" s="170"/>
      <c r="HEU16" s="170"/>
      <c r="HEV16" s="170"/>
      <c r="HEW16" s="170"/>
      <c r="HEX16" s="170"/>
      <c r="HEY16" s="170"/>
      <c r="HEZ16" s="170"/>
      <c r="HFA16" s="170"/>
      <c r="HFJ16" s="170"/>
      <c r="HFK16" s="170"/>
      <c r="HFL16" s="170"/>
      <c r="HFM16" s="170"/>
      <c r="HFN16" s="170"/>
      <c r="HFO16" s="170"/>
      <c r="HFP16" s="170"/>
      <c r="HFY16" s="170"/>
      <c r="HFZ16" s="170"/>
      <c r="HGA16" s="170"/>
      <c r="HGB16" s="170"/>
      <c r="HGC16" s="170"/>
      <c r="HGD16" s="170"/>
      <c r="HGE16" s="170"/>
      <c r="HGN16" s="170"/>
      <c r="HGO16" s="170"/>
      <c r="HGP16" s="170"/>
      <c r="HGQ16" s="170"/>
      <c r="HGR16" s="170"/>
      <c r="HGS16" s="170"/>
      <c r="HGT16" s="170"/>
      <c r="HHC16" s="170"/>
      <c r="HHD16" s="170"/>
      <c r="HHE16" s="170"/>
      <c r="HHF16" s="170"/>
      <c r="HHG16" s="170"/>
      <c r="HHH16" s="170"/>
      <c r="HHI16" s="170"/>
      <c r="HHR16" s="170"/>
      <c r="HHS16" s="170"/>
      <c r="HHT16" s="170"/>
      <c r="HHU16" s="170"/>
      <c r="HHV16" s="170"/>
      <c r="HHW16" s="170"/>
      <c r="HHX16" s="170"/>
      <c r="HIG16" s="170"/>
      <c r="HIH16" s="170"/>
      <c r="HII16" s="170"/>
      <c r="HIJ16" s="170"/>
      <c r="HIK16" s="170"/>
      <c r="HIL16" s="170"/>
      <c r="HIM16" s="170"/>
      <c r="HIV16" s="170"/>
      <c r="HIW16" s="170"/>
      <c r="HIX16" s="170"/>
      <c r="HIY16" s="170"/>
      <c r="HIZ16" s="170"/>
      <c r="HJA16" s="170"/>
      <c r="HJB16" s="170"/>
      <c r="HJK16" s="170"/>
      <c r="HJL16" s="170"/>
      <c r="HJM16" s="170"/>
      <c r="HJN16" s="170"/>
      <c r="HJO16" s="170"/>
      <c r="HJP16" s="170"/>
      <c r="HJQ16" s="170"/>
      <c r="HJZ16" s="170"/>
      <c r="HKA16" s="170"/>
      <c r="HKB16" s="170"/>
      <c r="HKC16" s="170"/>
      <c r="HKD16" s="170"/>
      <c r="HKE16" s="170"/>
      <c r="HKF16" s="170"/>
      <c r="HKO16" s="170"/>
      <c r="HKP16" s="170"/>
      <c r="HKQ16" s="170"/>
      <c r="HKR16" s="170"/>
      <c r="HKS16" s="170"/>
      <c r="HKT16" s="170"/>
      <c r="HKU16" s="170"/>
      <c r="HLD16" s="170"/>
      <c r="HLE16" s="170"/>
      <c r="HLF16" s="170"/>
      <c r="HLG16" s="170"/>
      <c r="HLH16" s="170"/>
      <c r="HLI16" s="170"/>
      <c r="HLJ16" s="170"/>
      <c r="HLS16" s="170"/>
      <c r="HLT16" s="170"/>
      <c r="HLU16" s="170"/>
      <c r="HLV16" s="170"/>
      <c r="HLW16" s="170"/>
      <c r="HLX16" s="170"/>
      <c r="HLY16" s="170"/>
      <c r="HMH16" s="170"/>
      <c r="HMI16" s="170"/>
      <c r="HMJ16" s="170"/>
      <c r="HMK16" s="170"/>
      <c r="HML16" s="170"/>
      <c r="HMM16" s="170"/>
      <c r="HMN16" s="170"/>
      <c r="HMW16" s="170"/>
      <c r="HMX16" s="170"/>
      <c r="HMY16" s="170"/>
      <c r="HMZ16" s="170"/>
      <c r="HNA16" s="170"/>
      <c r="HNB16" s="170"/>
      <c r="HNC16" s="170"/>
      <c r="HNL16" s="170"/>
      <c r="HNM16" s="170"/>
      <c r="HNN16" s="170"/>
      <c r="HNO16" s="170"/>
      <c r="HNP16" s="170"/>
      <c r="HNQ16" s="170"/>
      <c r="HNR16" s="170"/>
      <c r="HOA16" s="170"/>
      <c r="HOB16" s="170"/>
      <c r="HOC16" s="170"/>
      <c r="HOD16" s="170"/>
      <c r="HOE16" s="170"/>
      <c r="HOF16" s="170"/>
      <c r="HOG16" s="170"/>
      <c r="HOP16" s="170"/>
      <c r="HOQ16" s="170"/>
      <c r="HOR16" s="170"/>
      <c r="HOS16" s="170"/>
      <c r="HOT16" s="170"/>
      <c r="HOU16" s="170"/>
      <c r="HOV16" s="170"/>
      <c r="HPE16" s="170"/>
      <c r="HPF16" s="170"/>
      <c r="HPG16" s="170"/>
      <c r="HPH16" s="170"/>
      <c r="HPI16" s="170"/>
      <c r="HPJ16" s="170"/>
      <c r="HPK16" s="170"/>
      <c r="HPT16" s="170"/>
      <c r="HPU16" s="170"/>
      <c r="HPV16" s="170"/>
      <c r="HPW16" s="170"/>
      <c r="HPX16" s="170"/>
      <c r="HPY16" s="170"/>
      <c r="HPZ16" s="170"/>
      <c r="HQI16" s="170"/>
      <c r="HQJ16" s="170"/>
      <c r="HQK16" s="170"/>
      <c r="HQL16" s="170"/>
      <c r="HQM16" s="170"/>
      <c r="HQN16" s="170"/>
      <c r="HQO16" s="170"/>
      <c r="HQX16" s="170"/>
      <c r="HQY16" s="170"/>
      <c r="HQZ16" s="170"/>
      <c r="HRA16" s="170"/>
      <c r="HRB16" s="170"/>
      <c r="HRC16" s="170"/>
      <c r="HRD16" s="170"/>
      <c r="HRM16" s="170"/>
      <c r="HRN16" s="170"/>
      <c r="HRO16" s="170"/>
      <c r="HRP16" s="170"/>
      <c r="HRQ16" s="170"/>
      <c r="HRR16" s="170"/>
      <c r="HRS16" s="170"/>
      <c r="HSB16" s="170"/>
      <c r="HSC16" s="170"/>
      <c r="HSD16" s="170"/>
      <c r="HSE16" s="170"/>
      <c r="HSF16" s="170"/>
      <c r="HSG16" s="170"/>
      <c r="HSH16" s="170"/>
      <c r="HSQ16" s="170"/>
      <c r="HSR16" s="170"/>
      <c r="HSS16" s="170"/>
      <c r="HST16" s="170"/>
      <c r="HSU16" s="170"/>
      <c r="HSV16" s="170"/>
      <c r="HSW16" s="170"/>
      <c r="HTF16" s="170"/>
      <c r="HTG16" s="170"/>
      <c r="HTH16" s="170"/>
      <c r="HTI16" s="170"/>
      <c r="HTJ16" s="170"/>
      <c r="HTK16" s="170"/>
      <c r="HTL16" s="170"/>
      <c r="HTU16" s="170"/>
      <c r="HTV16" s="170"/>
      <c r="HTW16" s="170"/>
      <c r="HTX16" s="170"/>
      <c r="HTY16" s="170"/>
      <c r="HTZ16" s="170"/>
      <c r="HUA16" s="170"/>
      <c r="HUJ16" s="170"/>
      <c r="HUK16" s="170"/>
      <c r="HUL16" s="170"/>
      <c r="HUM16" s="170"/>
      <c r="HUN16" s="170"/>
      <c r="HUO16" s="170"/>
      <c r="HUP16" s="170"/>
      <c r="HUY16" s="170"/>
      <c r="HUZ16" s="170"/>
      <c r="HVA16" s="170"/>
      <c r="HVB16" s="170"/>
      <c r="HVC16" s="170"/>
      <c r="HVD16" s="170"/>
      <c r="HVE16" s="170"/>
      <c r="HVN16" s="170"/>
      <c r="HVO16" s="170"/>
      <c r="HVP16" s="170"/>
      <c r="HVQ16" s="170"/>
      <c r="HVR16" s="170"/>
      <c r="HVS16" s="170"/>
      <c r="HVT16" s="170"/>
      <c r="HWC16" s="170"/>
      <c r="HWD16" s="170"/>
      <c r="HWE16" s="170"/>
      <c r="HWF16" s="170"/>
      <c r="HWG16" s="170"/>
      <c r="HWH16" s="170"/>
      <c r="HWI16" s="170"/>
      <c r="HWR16" s="170"/>
      <c r="HWS16" s="170"/>
      <c r="HWT16" s="170"/>
      <c r="HWU16" s="170"/>
      <c r="HWV16" s="170"/>
      <c r="HWW16" s="170"/>
      <c r="HWX16" s="170"/>
      <c r="HXG16" s="170"/>
      <c r="HXH16" s="170"/>
      <c r="HXI16" s="170"/>
      <c r="HXJ16" s="170"/>
      <c r="HXK16" s="170"/>
      <c r="HXL16" s="170"/>
      <c r="HXM16" s="170"/>
      <c r="HXV16" s="170"/>
      <c r="HXW16" s="170"/>
      <c r="HXX16" s="170"/>
      <c r="HXY16" s="170"/>
      <c r="HXZ16" s="170"/>
      <c r="HYA16" s="170"/>
      <c r="HYB16" s="170"/>
      <c r="HYK16" s="170"/>
      <c r="HYL16" s="170"/>
      <c r="HYM16" s="170"/>
      <c r="HYN16" s="170"/>
      <c r="HYO16" s="170"/>
      <c r="HYP16" s="170"/>
      <c r="HYQ16" s="170"/>
      <c r="HYZ16" s="170"/>
      <c r="HZA16" s="170"/>
      <c r="HZB16" s="170"/>
      <c r="HZC16" s="170"/>
      <c r="HZD16" s="170"/>
      <c r="HZE16" s="170"/>
      <c r="HZF16" s="170"/>
      <c r="HZO16" s="170"/>
      <c r="HZP16" s="170"/>
      <c r="HZQ16" s="170"/>
      <c r="HZR16" s="170"/>
      <c r="HZS16" s="170"/>
      <c r="HZT16" s="170"/>
      <c r="HZU16" s="170"/>
      <c r="IAD16" s="170"/>
      <c r="IAE16" s="170"/>
      <c r="IAF16" s="170"/>
      <c r="IAG16" s="170"/>
      <c r="IAH16" s="170"/>
      <c r="IAI16" s="170"/>
      <c r="IAJ16" s="170"/>
      <c r="IAS16" s="170"/>
      <c r="IAT16" s="170"/>
      <c r="IAU16" s="170"/>
      <c r="IAV16" s="170"/>
      <c r="IAW16" s="170"/>
      <c r="IAX16" s="170"/>
      <c r="IAY16" s="170"/>
      <c r="IBH16" s="170"/>
      <c r="IBI16" s="170"/>
      <c r="IBJ16" s="170"/>
      <c r="IBK16" s="170"/>
      <c r="IBL16" s="170"/>
      <c r="IBM16" s="170"/>
      <c r="IBN16" s="170"/>
      <c r="IBW16" s="170"/>
      <c r="IBX16" s="170"/>
      <c r="IBY16" s="170"/>
      <c r="IBZ16" s="170"/>
      <c r="ICA16" s="170"/>
      <c r="ICB16" s="170"/>
      <c r="ICC16" s="170"/>
      <c r="ICL16" s="170"/>
      <c r="ICM16" s="170"/>
      <c r="ICN16" s="170"/>
      <c r="ICO16" s="170"/>
      <c r="ICP16" s="170"/>
      <c r="ICQ16" s="170"/>
      <c r="ICR16" s="170"/>
      <c r="IDA16" s="170"/>
      <c r="IDB16" s="170"/>
      <c r="IDC16" s="170"/>
      <c r="IDD16" s="170"/>
      <c r="IDE16" s="170"/>
      <c r="IDF16" s="170"/>
      <c r="IDG16" s="170"/>
      <c r="IDP16" s="170"/>
      <c r="IDQ16" s="170"/>
      <c r="IDR16" s="170"/>
      <c r="IDS16" s="170"/>
      <c r="IDT16" s="170"/>
      <c r="IDU16" s="170"/>
      <c r="IDV16" s="170"/>
      <c r="IEE16" s="170"/>
      <c r="IEF16" s="170"/>
      <c r="IEG16" s="170"/>
      <c r="IEH16" s="170"/>
      <c r="IEI16" s="170"/>
      <c r="IEJ16" s="170"/>
      <c r="IEK16" s="170"/>
      <c r="IET16" s="170"/>
      <c r="IEU16" s="170"/>
      <c r="IEV16" s="170"/>
      <c r="IEW16" s="170"/>
      <c r="IEX16" s="170"/>
      <c r="IEY16" s="170"/>
      <c r="IEZ16" s="170"/>
      <c r="IFI16" s="170"/>
      <c r="IFJ16" s="170"/>
      <c r="IFK16" s="170"/>
      <c r="IFL16" s="170"/>
      <c r="IFM16" s="170"/>
      <c r="IFN16" s="170"/>
      <c r="IFO16" s="170"/>
      <c r="IFX16" s="170"/>
      <c r="IFY16" s="170"/>
      <c r="IFZ16" s="170"/>
      <c r="IGA16" s="170"/>
      <c r="IGB16" s="170"/>
      <c r="IGC16" s="170"/>
      <c r="IGD16" s="170"/>
      <c r="IGM16" s="170"/>
      <c r="IGN16" s="170"/>
      <c r="IGO16" s="170"/>
      <c r="IGP16" s="170"/>
      <c r="IGQ16" s="170"/>
      <c r="IGR16" s="170"/>
      <c r="IGS16" s="170"/>
      <c r="IHB16" s="170"/>
      <c r="IHC16" s="170"/>
      <c r="IHD16" s="170"/>
      <c r="IHE16" s="170"/>
      <c r="IHF16" s="170"/>
      <c r="IHG16" s="170"/>
      <c r="IHH16" s="170"/>
      <c r="IHQ16" s="170"/>
      <c r="IHR16" s="170"/>
      <c r="IHS16" s="170"/>
      <c r="IHT16" s="170"/>
      <c r="IHU16" s="170"/>
      <c r="IHV16" s="170"/>
      <c r="IHW16" s="170"/>
      <c r="IIF16" s="170"/>
      <c r="IIG16" s="170"/>
      <c r="IIH16" s="170"/>
      <c r="III16" s="170"/>
      <c r="IIJ16" s="170"/>
      <c r="IIK16" s="170"/>
      <c r="IIL16" s="170"/>
      <c r="IIU16" s="170"/>
      <c r="IIV16" s="170"/>
      <c r="IIW16" s="170"/>
      <c r="IIX16" s="170"/>
      <c r="IIY16" s="170"/>
      <c r="IIZ16" s="170"/>
      <c r="IJA16" s="170"/>
      <c r="IJJ16" s="170"/>
      <c r="IJK16" s="170"/>
      <c r="IJL16" s="170"/>
      <c r="IJM16" s="170"/>
      <c r="IJN16" s="170"/>
      <c r="IJO16" s="170"/>
      <c r="IJP16" s="170"/>
      <c r="IJY16" s="170"/>
      <c r="IJZ16" s="170"/>
      <c r="IKA16" s="170"/>
      <c r="IKB16" s="170"/>
      <c r="IKC16" s="170"/>
      <c r="IKD16" s="170"/>
      <c r="IKE16" s="170"/>
      <c r="IKN16" s="170"/>
      <c r="IKO16" s="170"/>
      <c r="IKP16" s="170"/>
      <c r="IKQ16" s="170"/>
      <c r="IKR16" s="170"/>
      <c r="IKS16" s="170"/>
      <c r="IKT16" s="170"/>
      <c r="ILC16" s="170"/>
      <c r="ILD16" s="170"/>
      <c r="ILE16" s="170"/>
      <c r="ILF16" s="170"/>
      <c r="ILG16" s="170"/>
      <c r="ILH16" s="170"/>
      <c r="ILI16" s="170"/>
      <c r="ILR16" s="170"/>
      <c r="ILS16" s="170"/>
      <c r="ILT16" s="170"/>
      <c r="ILU16" s="170"/>
      <c r="ILV16" s="170"/>
      <c r="ILW16" s="170"/>
      <c r="ILX16" s="170"/>
      <c r="IMG16" s="170"/>
      <c r="IMH16" s="170"/>
      <c r="IMI16" s="170"/>
      <c r="IMJ16" s="170"/>
      <c r="IMK16" s="170"/>
      <c r="IML16" s="170"/>
      <c r="IMM16" s="170"/>
      <c r="IMV16" s="170"/>
      <c r="IMW16" s="170"/>
      <c r="IMX16" s="170"/>
      <c r="IMY16" s="170"/>
      <c r="IMZ16" s="170"/>
      <c r="INA16" s="170"/>
      <c r="INB16" s="170"/>
      <c r="INK16" s="170"/>
      <c r="INL16" s="170"/>
      <c r="INM16" s="170"/>
      <c r="INN16" s="170"/>
      <c r="INO16" s="170"/>
      <c r="INP16" s="170"/>
      <c r="INQ16" s="170"/>
      <c r="INZ16" s="170"/>
      <c r="IOA16" s="170"/>
      <c r="IOB16" s="170"/>
      <c r="IOC16" s="170"/>
      <c r="IOD16" s="170"/>
      <c r="IOE16" s="170"/>
      <c r="IOF16" s="170"/>
      <c r="IOO16" s="170"/>
      <c r="IOP16" s="170"/>
      <c r="IOQ16" s="170"/>
      <c r="IOR16" s="170"/>
      <c r="IOS16" s="170"/>
      <c r="IOT16" s="170"/>
      <c r="IOU16" s="170"/>
      <c r="IPD16" s="170"/>
      <c r="IPE16" s="170"/>
      <c r="IPF16" s="170"/>
      <c r="IPG16" s="170"/>
      <c r="IPH16" s="170"/>
      <c r="IPI16" s="170"/>
      <c r="IPJ16" s="170"/>
      <c r="IPS16" s="170"/>
      <c r="IPT16" s="170"/>
      <c r="IPU16" s="170"/>
      <c r="IPV16" s="170"/>
      <c r="IPW16" s="170"/>
      <c r="IPX16" s="170"/>
      <c r="IPY16" s="170"/>
      <c r="IQH16" s="170"/>
      <c r="IQI16" s="170"/>
      <c r="IQJ16" s="170"/>
      <c r="IQK16" s="170"/>
      <c r="IQL16" s="170"/>
      <c r="IQM16" s="170"/>
      <c r="IQN16" s="170"/>
      <c r="IQW16" s="170"/>
      <c r="IQX16" s="170"/>
      <c r="IQY16" s="170"/>
      <c r="IQZ16" s="170"/>
      <c r="IRA16" s="170"/>
      <c r="IRB16" s="170"/>
      <c r="IRC16" s="170"/>
      <c r="IRL16" s="170"/>
      <c r="IRM16" s="170"/>
      <c r="IRN16" s="170"/>
      <c r="IRO16" s="170"/>
      <c r="IRP16" s="170"/>
      <c r="IRQ16" s="170"/>
      <c r="IRR16" s="170"/>
      <c r="ISA16" s="170"/>
      <c r="ISB16" s="170"/>
      <c r="ISC16" s="170"/>
      <c r="ISD16" s="170"/>
      <c r="ISE16" s="170"/>
      <c r="ISF16" s="170"/>
      <c r="ISG16" s="170"/>
      <c r="ISP16" s="170"/>
      <c r="ISQ16" s="170"/>
      <c r="ISR16" s="170"/>
      <c r="ISS16" s="170"/>
      <c r="IST16" s="170"/>
      <c r="ISU16" s="170"/>
      <c r="ISV16" s="170"/>
      <c r="ITE16" s="170"/>
      <c r="ITF16" s="170"/>
      <c r="ITG16" s="170"/>
      <c r="ITH16" s="170"/>
      <c r="ITI16" s="170"/>
      <c r="ITJ16" s="170"/>
      <c r="ITK16" s="170"/>
      <c r="ITT16" s="170"/>
      <c r="ITU16" s="170"/>
      <c r="ITV16" s="170"/>
      <c r="ITW16" s="170"/>
      <c r="ITX16" s="170"/>
      <c r="ITY16" s="170"/>
      <c r="ITZ16" s="170"/>
      <c r="IUI16" s="170"/>
      <c r="IUJ16" s="170"/>
      <c r="IUK16" s="170"/>
      <c r="IUL16" s="170"/>
      <c r="IUM16" s="170"/>
      <c r="IUN16" s="170"/>
      <c r="IUO16" s="170"/>
      <c r="IUX16" s="170"/>
      <c r="IUY16" s="170"/>
      <c r="IUZ16" s="170"/>
      <c r="IVA16" s="170"/>
      <c r="IVB16" s="170"/>
      <c r="IVC16" s="170"/>
      <c r="IVD16" s="170"/>
      <c r="IVM16" s="170"/>
      <c r="IVN16" s="170"/>
      <c r="IVO16" s="170"/>
      <c r="IVP16" s="170"/>
      <c r="IVQ16" s="170"/>
      <c r="IVR16" s="170"/>
      <c r="IVS16" s="170"/>
      <c r="IWB16" s="170"/>
      <c r="IWC16" s="170"/>
      <c r="IWD16" s="170"/>
      <c r="IWE16" s="170"/>
      <c r="IWF16" s="170"/>
      <c r="IWG16" s="170"/>
      <c r="IWH16" s="170"/>
      <c r="IWQ16" s="170"/>
      <c r="IWR16" s="170"/>
      <c r="IWS16" s="170"/>
      <c r="IWT16" s="170"/>
      <c r="IWU16" s="170"/>
      <c r="IWV16" s="170"/>
      <c r="IWW16" s="170"/>
      <c r="IXF16" s="170"/>
      <c r="IXG16" s="170"/>
      <c r="IXH16" s="170"/>
      <c r="IXI16" s="170"/>
      <c r="IXJ16" s="170"/>
      <c r="IXK16" s="170"/>
      <c r="IXL16" s="170"/>
      <c r="IXU16" s="170"/>
      <c r="IXV16" s="170"/>
      <c r="IXW16" s="170"/>
      <c r="IXX16" s="170"/>
      <c r="IXY16" s="170"/>
      <c r="IXZ16" s="170"/>
      <c r="IYA16" s="170"/>
      <c r="IYJ16" s="170"/>
      <c r="IYK16" s="170"/>
      <c r="IYL16" s="170"/>
      <c r="IYM16" s="170"/>
      <c r="IYN16" s="170"/>
      <c r="IYO16" s="170"/>
      <c r="IYP16" s="170"/>
      <c r="IYY16" s="170"/>
      <c r="IYZ16" s="170"/>
      <c r="IZA16" s="170"/>
      <c r="IZB16" s="170"/>
      <c r="IZC16" s="170"/>
      <c r="IZD16" s="170"/>
      <c r="IZE16" s="170"/>
      <c r="IZN16" s="170"/>
      <c r="IZO16" s="170"/>
      <c r="IZP16" s="170"/>
      <c r="IZQ16" s="170"/>
      <c r="IZR16" s="170"/>
      <c r="IZS16" s="170"/>
      <c r="IZT16" s="170"/>
      <c r="JAC16" s="170"/>
      <c r="JAD16" s="170"/>
      <c r="JAE16" s="170"/>
      <c r="JAF16" s="170"/>
      <c r="JAG16" s="170"/>
      <c r="JAH16" s="170"/>
      <c r="JAI16" s="170"/>
      <c r="JAR16" s="170"/>
      <c r="JAS16" s="170"/>
      <c r="JAT16" s="170"/>
      <c r="JAU16" s="170"/>
      <c r="JAV16" s="170"/>
      <c r="JAW16" s="170"/>
      <c r="JAX16" s="170"/>
      <c r="JBG16" s="170"/>
      <c r="JBH16" s="170"/>
      <c r="JBI16" s="170"/>
      <c r="JBJ16" s="170"/>
      <c r="JBK16" s="170"/>
      <c r="JBL16" s="170"/>
      <c r="JBM16" s="170"/>
      <c r="JBV16" s="170"/>
      <c r="JBW16" s="170"/>
      <c r="JBX16" s="170"/>
      <c r="JBY16" s="170"/>
      <c r="JBZ16" s="170"/>
      <c r="JCA16" s="170"/>
      <c r="JCB16" s="170"/>
      <c r="JCK16" s="170"/>
      <c r="JCL16" s="170"/>
      <c r="JCM16" s="170"/>
      <c r="JCN16" s="170"/>
      <c r="JCO16" s="170"/>
      <c r="JCP16" s="170"/>
      <c r="JCQ16" s="170"/>
      <c r="JCZ16" s="170"/>
      <c r="JDA16" s="170"/>
      <c r="JDB16" s="170"/>
      <c r="JDC16" s="170"/>
      <c r="JDD16" s="170"/>
      <c r="JDE16" s="170"/>
      <c r="JDF16" s="170"/>
      <c r="JDO16" s="170"/>
      <c r="JDP16" s="170"/>
      <c r="JDQ16" s="170"/>
      <c r="JDR16" s="170"/>
      <c r="JDS16" s="170"/>
      <c r="JDT16" s="170"/>
      <c r="JDU16" s="170"/>
      <c r="JED16" s="170"/>
      <c r="JEE16" s="170"/>
      <c r="JEF16" s="170"/>
      <c r="JEG16" s="170"/>
      <c r="JEH16" s="170"/>
      <c r="JEI16" s="170"/>
      <c r="JEJ16" s="170"/>
      <c r="JES16" s="170"/>
      <c r="JET16" s="170"/>
      <c r="JEU16" s="170"/>
      <c r="JEV16" s="170"/>
      <c r="JEW16" s="170"/>
      <c r="JEX16" s="170"/>
      <c r="JEY16" s="170"/>
      <c r="JFH16" s="170"/>
      <c r="JFI16" s="170"/>
      <c r="JFJ16" s="170"/>
      <c r="JFK16" s="170"/>
      <c r="JFL16" s="170"/>
      <c r="JFM16" s="170"/>
      <c r="JFN16" s="170"/>
      <c r="JFW16" s="170"/>
      <c r="JFX16" s="170"/>
      <c r="JFY16" s="170"/>
      <c r="JFZ16" s="170"/>
      <c r="JGA16" s="170"/>
      <c r="JGB16" s="170"/>
      <c r="JGC16" s="170"/>
      <c r="JGL16" s="170"/>
      <c r="JGM16" s="170"/>
      <c r="JGN16" s="170"/>
      <c r="JGO16" s="170"/>
      <c r="JGP16" s="170"/>
      <c r="JGQ16" s="170"/>
      <c r="JGR16" s="170"/>
      <c r="JHA16" s="170"/>
      <c r="JHB16" s="170"/>
      <c r="JHC16" s="170"/>
      <c r="JHD16" s="170"/>
      <c r="JHE16" s="170"/>
      <c r="JHF16" s="170"/>
      <c r="JHG16" s="170"/>
      <c r="JHP16" s="170"/>
      <c r="JHQ16" s="170"/>
      <c r="JHR16" s="170"/>
      <c r="JHS16" s="170"/>
      <c r="JHT16" s="170"/>
      <c r="JHU16" s="170"/>
      <c r="JHV16" s="170"/>
      <c r="JIE16" s="170"/>
      <c r="JIF16" s="170"/>
      <c r="JIG16" s="170"/>
      <c r="JIH16" s="170"/>
      <c r="JII16" s="170"/>
      <c r="JIJ16" s="170"/>
      <c r="JIK16" s="170"/>
      <c r="JIT16" s="170"/>
      <c r="JIU16" s="170"/>
      <c r="JIV16" s="170"/>
      <c r="JIW16" s="170"/>
      <c r="JIX16" s="170"/>
      <c r="JIY16" s="170"/>
      <c r="JIZ16" s="170"/>
      <c r="JJI16" s="170"/>
      <c r="JJJ16" s="170"/>
      <c r="JJK16" s="170"/>
      <c r="JJL16" s="170"/>
      <c r="JJM16" s="170"/>
      <c r="JJN16" s="170"/>
      <c r="JJO16" s="170"/>
      <c r="JJX16" s="170"/>
      <c r="JJY16" s="170"/>
      <c r="JJZ16" s="170"/>
      <c r="JKA16" s="170"/>
      <c r="JKB16" s="170"/>
      <c r="JKC16" s="170"/>
      <c r="JKD16" s="170"/>
      <c r="JKM16" s="170"/>
      <c r="JKN16" s="170"/>
      <c r="JKO16" s="170"/>
      <c r="JKP16" s="170"/>
      <c r="JKQ16" s="170"/>
      <c r="JKR16" s="170"/>
      <c r="JKS16" s="170"/>
      <c r="JLB16" s="170"/>
      <c r="JLC16" s="170"/>
      <c r="JLD16" s="170"/>
      <c r="JLE16" s="170"/>
      <c r="JLF16" s="170"/>
      <c r="JLG16" s="170"/>
      <c r="JLH16" s="170"/>
      <c r="JLQ16" s="170"/>
      <c r="JLR16" s="170"/>
      <c r="JLS16" s="170"/>
      <c r="JLT16" s="170"/>
      <c r="JLU16" s="170"/>
      <c r="JLV16" s="170"/>
      <c r="JLW16" s="170"/>
      <c r="JMF16" s="170"/>
      <c r="JMG16" s="170"/>
      <c r="JMH16" s="170"/>
      <c r="JMI16" s="170"/>
      <c r="JMJ16" s="170"/>
      <c r="JMK16" s="170"/>
      <c r="JML16" s="170"/>
      <c r="JMU16" s="170"/>
      <c r="JMV16" s="170"/>
      <c r="JMW16" s="170"/>
      <c r="JMX16" s="170"/>
      <c r="JMY16" s="170"/>
      <c r="JMZ16" s="170"/>
      <c r="JNA16" s="170"/>
      <c r="JNJ16" s="170"/>
      <c r="JNK16" s="170"/>
      <c r="JNL16" s="170"/>
      <c r="JNM16" s="170"/>
      <c r="JNN16" s="170"/>
      <c r="JNO16" s="170"/>
      <c r="JNP16" s="170"/>
      <c r="JNY16" s="170"/>
      <c r="JNZ16" s="170"/>
      <c r="JOA16" s="170"/>
      <c r="JOB16" s="170"/>
      <c r="JOC16" s="170"/>
      <c r="JOD16" s="170"/>
      <c r="JOE16" s="170"/>
      <c r="JON16" s="170"/>
      <c r="JOO16" s="170"/>
      <c r="JOP16" s="170"/>
      <c r="JOQ16" s="170"/>
      <c r="JOR16" s="170"/>
      <c r="JOS16" s="170"/>
      <c r="JOT16" s="170"/>
      <c r="JPC16" s="170"/>
      <c r="JPD16" s="170"/>
      <c r="JPE16" s="170"/>
      <c r="JPF16" s="170"/>
      <c r="JPG16" s="170"/>
      <c r="JPH16" s="170"/>
      <c r="JPI16" s="170"/>
      <c r="JPR16" s="170"/>
      <c r="JPS16" s="170"/>
      <c r="JPT16" s="170"/>
      <c r="JPU16" s="170"/>
      <c r="JPV16" s="170"/>
      <c r="JPW16" s="170"/>
      <c r="JPX16" s="170"/>
      <c r="JQG16" s="170"/>
      <c r="JQH16" s="170"/>
      <c r="JQI16" s="170"/>
      <c r="JQJ16" s="170"/>
      <c r="JQK16" s="170"/>
      <c r="JQL16" s="170"/>
      <c r="JQM16" s="170"/>
      <c r="JQV16" s="170"/>
      <c r="JQW16" s="170"/>
      <c r="JQX16" s="170"/>
      <c r="JQY16" s="170"/>
      <c r="JQZ16" s="170"/>
      <c r="JRA16" s="170"/>
      <c r="JRB16" s="170"/>
      <c r="JRK16" s="170"/>
      <c r="JRL16" s="170"/>
      <c r="JRM16" s="170"/>
      <c r="JRN16" s="170"/>
      <c r="JRO16" s="170"/>
      <c r="JRP16" s="170"/>
      <c r="JRQ16" s="170"/>
      <c r="JRZ16" s="170"/>
      <c r="JSA16" s="170"/>
      <c r="JSB16" s="170"/>
      <c r="JSC16" s="170"/>
      <c r="JSD16" s="170"/>
      <c r="JSE16" s="170"/>
      <c r="JSF16" s="170"/>
      <c r="JSO16" s="170"/>
      <c r="JSP16" s="170"/>
      <c r="JSQ16" s="170"/>
      <c r="JSR16" s="170"/>
      <c r="JSS16" s="170"/>
      <c r="JST16" s="170"/>
      <c r="JSU16" s="170"/>
      <c r="JTD16" s="170"/>
      <c r="JTE16" s="170"/>
      <c r="JTF16" s="170"/>
      <c r="JTG16" s="170"/>
      <c r="JTH16" s="170"/>
      <c r="JTI16" s="170"/>
      <c r="JTJ16" s="170"/>
      <c r="JTS16" s="170"/>
      <c r="JTT16" s="170"/>
      <c r="JTU16" s="170"/>
      <c r="JTV16" s="170"/>
      <c r="JTW16" s="170"/>
      <c r="JTX16" s="170"/>
      <c r="JTY16" s="170"/>
      <c r="JUH16" s="170"/>
      <c r="JUI16" s="170"/>
      <c r="JUJ16" s="170"/>
      <c r="JUK16" s="170"/>
      <c r="JUL16" s="170"/>
      <c r="JUM16" s="170"/>
      <c r="JUN16" s="170"/>
      <c r="JUW16" s="170"/>
      <c r="JUX16" s="170"/>
      <c r="JUY16" s="170"/>
      <c r="JUZ16" s="170"/>
      <c r="JVA16" s="170"/>
      <c r="JVB16" s="170"/>
      <c r="JVC16" s="170"/>
      <c r="JVL16" s="170"/>
      <c r="JVM16" s="170"/>
      <c r="JVN16" s="170"/>
      <c r="JVO16" s="170"/>
      <c r="JVP16" s="170"/>
      <c r="JVQ16" s="170"/>
      <c r="JVR16" s="170"/>
      <c r="JWA16" s="170"/>
      <c r="JWB16" s="170"/>
      <c r="JWC16" s="170"/>
      <c r="JWD16" s="170"/>
      <c r="JWE16" s="170"/>
      <c r="JWF16" s="170"/>
      <c r="JWG16" s="170"/>
      <c r="JWP16" s="170"/>
      <c r="JWQ16" s="170"/>
      <c r="JWR16" s="170"/>
      <c r="JWS16" s="170"/>
      <c r="JWT16" s="170"/>
      <c r="JWU16" s="170"/>
      <c r="JWV16" s="170"/>
      <c r="JXE16" s="170"/>
      <c r="JXF16" s="170"/>
      <c r="JXG16" s="170"/>
      <c r="JXH16" s="170"/>
      <c r="JXI16" s="170"/>
      <c r="JXJ16" s="170"/>
      <c r="JXK16" s="170"/>
      <c r="JXT16" s="170"/>
      <c r="JXU16" s="170"/>
      <c r="JXV16" s="170"/>
      <c r="JXW16" s="170"/>
      <c r="JXX16" s="170"/>
      <c r="JXY16" s="170"/>
      <c r="JXZ16" s="170"/>
      <c r="JYI16" s="170"/>
      <c r="JYJ16" s="170"/>
      <c r="JYK16" s="170"/>
      <c r="JYL16" s="170"/>
      <c r="JYM16" s="170"/>
      <c r="JYN16" s="170"/>
      <c r="JYO16" s="170"/>
      <c r="JYX16" s="170"/>
      <c r="JYY16" s="170"/>
      <c r="JYZ16" s="170"/>
      <c r="JZA16" s="170"/>
      <c r="JZB16" s="170"/>
      <c r="JZC16" s="170"/>
      <c r="JZD16" s="170"/>
      <c r="JZM16" s="170"/>
      <c r="JZN16" s="170"/>
      <c r="JZO16" s="170"/>
      <c r="JZP16" s="170"/>
      <c r="JZQ16" s="170"/>
      <c r="JZR16" s="170"/>
      <c r="JZS16" s="170"/>
      <c r="KAB16" s="170"/>
      <c r="KAC16" s="170"/>
      <c r="KAD16" s="170"/>
      <c r="KAE16" s="170"/>
      <c r="KAF16" s="170"/>
      <c r="KAG16" s="170"/>
      <c r="KAH16" s="170"/>
      <c r="KAQ16" s="170"/>
      <c r="KAR16" s="170"/>
      <c r="KAS16" s="170"/>
      <c r="KAT16" s="170"/>
      <c r="KAU16" s="170"/>
      <c r="KAV16" s="170"/>
      <c r="KAW16" s="170"/>
      <c r="KBF16" s="170"/>
      <c r="KBG16" s="170"/>
      <c r="KBH16" s="170"/>
      <c r="KBI16" s="170"/>
      <c r="KBJ16" s="170"/>
      <c r="KBK16" s="170"/>
      <c r="KBL16" s="170"/>
      <c r="KBU16" s="170"/>
      <c r="KBV16" s="170"/>
      <c r="KBW16" s="170"/>
      <c r="KBX16" s="170"/>
      <c r="KBY16" s="170"/>
      <c r="KBZ16" s="170"/>
      <c r="KCA16" s="170"/>
      <c r="KCJ16" s="170"/>
      <c r="KCK16" s="170"/>
      <c r="KCL16" s="170"/>
      <c r="KCM16" s="170"/>
      <c r="KCN16" s="170"/>
      <c r="KCO16" s="170"/>
      <c r="KCP16" s="170"/>
      <c r="KCY16" s="170"/>
      <c r="KCZ16" s="170"/>
      <c r="KDA16" s="170"/>
      <c r="KDB16" s="170"/>
      <c r="KDC16" s="170"/>
      <c r="KDD16" s="170"/>
      <c r="KDE16" s="170"/>
      <c r="KDN16" s="170"/>
      <c r="KDO16" s="170"/>
      <c r="KDP16" s="170"/>
      <c r="KDQ16" s="170"/>
      <c r="KDR16" s="170"/>
      <c r="KDS16" s="170"/>
      <c r="KDT16" s="170"/>
      <c r="KEC16" s="170"/>
      <c r="KED16" s="170"/>
      <c r="KEE16" s="170"/>
      <c r="KEF16" s="170"/>
      <c r="KEG16" s="170"/>
      <c r="KEH16" s="170"/>
      <c r="KEI16" s="170"/>
      <c r="KER16" s="170"/>
      <c r="KES16" s="170"/>
      <c r="KET16" s="170"/>
      <c r="KEU16" s="170"/>
      <c r="KEV16" s="170"/>
      <c r="KEW16" s="170"/>
      <c r="KEX16" s="170"/>
      <c r="KFG16" s="170"/>
      <c r="KFH16" s="170"/>
      <c r="KFI16" s="170"/>
      <c r="KFJ16" s="170"/>
      <c r="KFK16" s="170"/>
      <c r="KFL16" s="170"/>
      <c r="KFM16" s="170"/>
      <c r="KFV16" s="170"/>
      <c r="KFW16" s="170"/>
      <c r="KFX16" s="170"/>
      <c r="KFY16" s="170"/>
      <c r="KFZ16" s="170"/>
      <c r="KGA16" s="170"/>
      <c r="KGB16" s="170"/>
      <c r="KGK16" s="170"/>
      <c r="KGL16" s="170"/>
      <c r="KGM16" s="170"/>
      <c r="KGN16" s="170"/>
      <c r="KGO16" s="170"/>
      <c r="KGP16" s="170"/>
      <c r="KGQ16" s="170"/>
      <c r="KGZ16" s="170"/>
      <c r="KHA16" s="170"/>
      <c r="KHB16" s="170"/>
      <c r="KHC16" s="170"/>
      <c r="KHD16" s="170"/>
      <c r="KHE16" s="170"/>
      <c r="KHF16" s="170"/>
      <c r="KHO16" s="170"/>
      <c r="KHP16" s="170"/>
      <c r="KHQ16" s="170"/>
      <c r="KHR16" s="170"/>
      <c r="KHS16" s="170"/>
      <c r="KHT16" s="170"/>
      <c r="KHU16" s="170"/>
      <c r="KID16" s="170"/>
      <c r="KIE16" s="170"/>
      <c r="KIF16" s="170"/>
      <c r="KIG16" s="170"/>
      <c r="KIH16" s="170"/>
      <c r="KII16" s="170"/>
      <c r="KIJ16" s="170"/>
      <c r="KIS16" s="170"/>
      <c r="KIT16" s="170"/>
      <c r="KIU16" s="170"/>
      <c r="KIV16" s="170"/>
      <c r="KIW16" s="170"/>
      <c r="KIX16" s="170"/>
      <c r="KIY16" s="170"/>
      <c r="KJH16" s="170"/>
      <c r="KJI16" s="170"/>
      <c r="KJJ16" s="170"/>
      <c r="KJK16" s="170"/>
      <c r="KJL16" s="170"/>
      <c r="KJM16" s="170"/>
      <c r="KJN16" s="170"/>
      <c r="KJW16" s="170"/>
      <c r="KJX16" s="170"/>
      <c r="KJY16" s="170"/>
      <c r="KJZ16" s="170"/>
      <c r="KKA16" s="170"/>
      <c r="KKB16" s="170"/>
      <c r="KKC16" s="170"/>
      <c r="KKL16" s="170"/>
      <c r="KKM16" s="170"/>
      <c r="KKN16" s="170"/>
      <c r="KKO16" s="170"/>
      <c r="KKP16" s="170"/>
      <c r="KKQ16" s="170"/>
      <c r="KKR16" s="170"/>
      <c r="KLA16" s="170"/>
      <c r="KLB16" s="170"/>
      <c r="KLC16" s="170"/>
      <c r="KLD16" s="170"/>
      <c r="KLE16" s="170"/>
      <c r="KLF16" s="170"/>
      <c r="KLG16" s="170"/>
      <c r="KLP16" s="170"/>
      <c r="KLQ16" s="170"/>
      <c r="KLR16" s="170"/>
      <c r="KLS16" s="170"/>
      <c r="KLT16" s="170"/>
      <c r="KLU16" s="170"/>
      <c r="KLV16" s="170"/>
      <c r="KME16" s="170"/>
      <c r="KMF16" s="170"/>
      <c r="KMG16" s="170"/>
      <c r="KMH16" s="170"/>
      <c r="KMI16" s="170"/>
      <c r="KMJ16" s="170"/>
      <c r="KMK16" s="170"/>
      <c r="KMT16" s="170"/>
      <c r="KMU16" s="170"/>
      <c r="KMV16" s="170"/>
      <c r="KMW16" s="170"/>
      <c r="KMX16" s="170"/>
      <c r="KMY16" s="170"/>
      <c r="KMZ16" s="170"/>
      <c r="KNI16" s="170"/>
      <c r="KNJ16" s="170"/>
      <c r="KNK16" s="170"/>
      <c r="KNL16" s="170"/>
      <c r="KNM16" s="170"/>
      <c r="KNN16" s="170"/>
      <c r="KNO16" s="170"/>
      <c r="KNX16" s="170"/>
      <c r="KNY16" s="170"/>
      <c r="KNZ16" s="170"/>
      <c r="KOA16" s="170"/>
      <c r="KOB16" s="170"/>
      <c r="KOC16" s="170"/>
      <c r="KOD16" s="170"/>
      <c r="KOM16" s="170"/>
      <c r="KON16" s="170"/>
      <c r="KOO16" s="170"/>
      <c r="KOP16" s="170"/>
      <c r="KOQ16" s="170"/>
      <c r="KOR16" s="170"/>
      <c r="KOS16" s="170"/>
      <c r="KPB16" s="170"/>
      <c r="KPC16" s="170"/>
      <c r="KPD16" s="170"/>
      <c r="KPE16" s="170"/>
      <c r="KPF16" s="170"/>
      <c r="KPG16" s="170"/>
      <c r="KPH16" s="170"/>
      <c r="KPQ16" s="170"/>
      <c r="KPR16" s="170"/>
      <c r="KPS16" s="170"/>
      <c r="KPT16" s="170"/>
      <c r="KPU16" s="170"/>
      <c r="KPV16" s="170"/>
      <c r="KPW16" s="170"/>
      <c r="KQF16" s="170"/>
      <c r="KQG16" s="170"/>
      <c r="KQH16" s="170"/>
      <c r="KQI16" s="170"/>
      <c r="KQJ16" s="170"/>
      <c r="KQK16" s="170"/>
      <c r="KQL16" s="170"/>
      <c r="KQU16" s="170"/>
      <c r="KQV16" s="170"/>
      <c r="KQW16" s="170"/>
      <c r="KQX16" s="170"/>
      <c r="KQY16" s="170"/>
      <c r="KQZ16" s="170"/>
      <c r="KRA16" s="170"/>
      <c r="KRJ16" s="170"/>
      <c r="KRK16" s="170"/>
      <c r="KRL16" s="170"/>
      <c r="KRM16" s="170"/>
      <c r="KRN16" s="170"/>
      <c r="KRO16" s="170"/>
      <c r="KRP16" s="170"/>
      <c r="KRY16" s="170"/>
      <c r="KRZ16" s="170"/>
      <c r="KSA16" s="170"/>
      <c r="KSB16" s="170"/>
      <c r="KSC16" s="170"/>
      <c r="KSD16" s="170"/>
      <c r="KSE16" s="170"/>
      <c r="KSN16" s="170"/>
      <c r="KSO16" s="170"/>
      <c r="KSP16" s="170"/>
      <c r="KSQ16" s="170"/>
      <c r="KSR16" s="170"/>
      <c r="KSS16" s="170"/>
      <c r="KST16" s="170"/>
      <c r="KTC16" s="170"/>
      <c r="KTD16" s="170"/>
      <c r="KTE16" s="170"/>
      <c r="KTF16" s="170"/>
      <c r="KTG16" s="170"/>
      <c r="KTH16" s="170"/>
      <c r="KTI16" s="170"/>
      <c r="KTR16" s="170"/>
      <c r="KTS16" s="170"/>
      <c r="KTT16" s="170"/>
      <c r="KTU16" s="170"/>
      <c r="KTV16" s="170"/>
      <c r="KTW16" s="170"/>
      <c r="KTX16" s="170"/>
      <c r="KUG16" s="170"/>
      <c r="KUH16" s="170"/>
      <c r="KUI16" s="170"/>
      <c r="KUJ16" s="170"/>
      <c r="KUK16" s="170"/>
      <c r="KUL16" s="170"/>
      <c r="KUM16" s="170"/>
      <c r="KUV16" s="170"/>
      <c r="KUW16" s="170"/>
      <c r="KUX16" s="170"/>
      <c r="KUY16" s="170"/>
      <c r="KUZ16" s="170"/>
      <c r="KVA16" s="170"/>
      <c r="KVB16" s="170"/>
      <c r="KVK16" s="170"/>
      <c r="KVL16" s="170"/>
      <c r="KVM16" s="170"/>
      <c r="KVN16" s="170"/>
      <c r="KVO16" s="170"/>
      <c r="KVP16" s="170"/>
      <c r="KVQ16" s="170"/>
      <c r="KVZ16" s="170"/>
      <c r="KWA16" s="170"/>
      <c r="KWB16" s="170"/>
      <c r="KWC16" s="170"/>
      <c r="KWD16" s="170"/>
      <c r="KWE16" s="170"/>
      <c r="KWF16" s="170"/>
      <c r="KWO16" s="170"/>
      <c r="KWP16" s="170"/>
      <c r="KWQ16" s="170"/>
      <c r="KWR16" s="170"/>
      <c r="KWS16" s="170"/>
      <c r="KWT16" s="170"/>
      <c r="KWU16" s="170"/>
      <c r="KXD16" s="170"/>
      <c r="KXE16" s="170"/>
      <c r="KXF16" s="170"/>
      <c r="KXG16" s="170"/>
      <c r="KXH16" s="170"/>
      <c r="KXI16" s="170"/>
      <c r="KXJ16" s="170"/>
      <c r="KXS16" s="170"/>
      <c r="KXT16" s="170"/>
      <c r="KXU16" s="170"/>
      <c r="KXV16" s="170"/>
      <c r="KXW16" s="170"/>
      <c r="KXX16" s="170"/>
      <c r="KXY16" s="170"/>
      <c r="KYH16" s="170"/>
      <c r="KYI16" s="170"/>
      <c r="KYJ16" s="170"/>
      <c r="KYK16" s="170"/>
      <c r="KYL16" s="170"/>
      <c r="KYM16" s="170"/>
      <c r="KYN16" s="170"/>
      <c r="KYW16" s="170"/>
      <c r="KYX16" s="170"/>
      <c r="KYY16" s="170"/>
      <c r="KYZ16" s="170"/>
      <c r="KZA16" s="170"/>
      <c r="KZB16" s="170"/>
      <c r="KZC16" s="170"/>
      <c r="KZL16" s="170"/>
      <c r="KZM16" s="170"/>
      <c r="KZN16" s="170"/>
      <c r="KZO16" s="170"/>
      <c r="KZP16" s="170"/>
      <c r="KZQ16" s="170"/>
      <c r="KZR16" s="170"/>
      <c r="LAA16" s="170"/>
      <c r="LAB16" s="170"/>
      <c r="LAC16" s="170"/>
      <c r="LAD16" s="170"/>
      <c r="LAE16" s="170"/>
      <c r="LAF16" s="170"/>
      <c r="LAG16" s="170"/>
      <c r="LAP16" s="170"/>
      <c r="LAQ16" s="170"/>
      <c r="LAR16" s="170"/>
      <c r="LAS16" s="170"/>
      <c r="LAT16" s="170"/>
      <c r="LAU16" s="170"/>
      <c r="LAV16" s="170"/>
      <c r="LBE16" s="170"/>
      <c r="LBF16" s="170"/>
      <c r="LBG16" s="170"/>
      <c r="LBH16" s="170"/>
      <c r="LBI16" s="170"/>
      <c r="LBJ16" s="170"/>
      <c r="LBK16" s="170"/>
      <c r="LBT16" s="170"/>
      <c r="LBU16" s="170"/>
      <c r="LBV16" s="170"/>
      <c r="LBW16" s="170"/>
      <c r="LBX16" s="170"/>
      <c r="LBY16" s="170"/>
      <c r="LBZ16" s="170"/>
      <c r="LCI16" s="170"/>
      <c r="LCJ16" s="170"/>
      <c r="LCK16" s="170"/>
      <c r="LCL16" s="170"/>
      <c r="LCM16" s="170"/>
      <c r="LCN16" s="170"/>
      <c r="LCO16" s="170"/>
      <c r="LCX16" s="170"/>
      <c r="LCY16" s="170"/>
      <c r="LCZ16" s="170"/>
      <c r="LDA16" s="170"/>
      <c r="LDB16" s="170"/>
      <c r="LDC16" s="170"/>
      <c r="LDD16" s="170"/>
      <c r="LDM16" s="170"/>
      <c r="LDN16" s="170"/>
      <c r="LDO16" s="170"/>
      <c r="LDP16" s="170"/>
      <c r="LDQ16" s="170"/>
      <c r="LDR16" s="170"/>
      <c r="LDS16" s="170"/>
      <c r="LEB16" s="170"/>
      <c r="LEC16" s="170"/>
      <c r="LED16" s="170"/>
      <c r="LEE16" s="170"/>
      <c r="LEF16" s="170"/>
      <c r="LEG16" s="170"/>
      <c r="LEH16" s="170"/>
      <c r="LEQ16" s="170"/>
      <c r="LER16" s="170"/>
      <c r="LES16" s="170"/>
      <c r="LET16" s="170"/>
      <c r="LEU16" s="170"/>
      <c r="LEV16" s="170"/>
      <c r="LEW16" s="170"/>
      <c r="LFF16" s="170"/>
      <c r="LFG16" s="170"/>
      <c r="LFH16" s="170"/>
      <c r="LFI16" s="170"/>
      <c r="LFJ16" s="170"/>
      <c r="LFK16" s="170"/>
      <c r="LFL16" s="170"/>
      <c r="LFU16" s="170"/>
      <c r="LFV16" s="170"/>
      <c r="LFW16" s="170"/>
      <c r="LFX16" s="170"/>
      <c r="LFY16" s="170"/>
      <c r="LFZ16" s="170"/>
      <c r="LGA16" s="170"/>
      <c r="LGJ16" s="170"/>
      <c r="LGK16" s="170"/>
      <c r="LGL16" s="170"/>
      <c r="LGM16" s="170"/>
      <c r="LGN16" s="170"/>
      <c r="LGO16" s="170"/>
      <c r="LGP16" s="170"/>
      <c r="LGY16" s="170"/>
      <c r="LGZ16" s="170"/>
      <c r="LHA16" s="170"/>
      <c r="LHB16" s="170"/>
      <c r="LHC16" s="170"/>
      <c r="LHD16" s="170"/>
      <c r="LHE16" s="170"/>
      <c r="LHN16" s="170"/>
      <c r="LHO16" s="170"/>
      <c r="LHP16" s="170"/>
      <c r="LHQ16" s="170"/>
      <c r="LHR16" s="170"/>
      <c r="LHS16" s="170"/>
      <c r="LHT16" s="170"/>
      <c r="LIC16" s="170"/>
      <c r="LID16" s="170"/>
      <c r="LIE16" s="170"/>
      <c r="LIF16" s="170"/>
      <c r="LIG16" s="170"/>
      <c r="LIH16" s="170"/>
      <c r="LII16" s="170"/>
      <c r="LIR16" s="170"/>
      <c r="LIS16" s="170"/>
      <c r="LIT16" s="170"/>
      <c r="LIU16" s="170"/>
      <c r="LIV16" s="170"/>
      <c r="LIW16" s="170"/>
      <c r="LIX16" s="170"/>
      <c r="LJG16" s="170"/>
      <c r="LJH16" s="170"/>
      <c r="LJI16" s="170"/>
      <c r="LJJ16" s="170"/>
      <c r="LJK16" s="170"/>
      <c r="LJL16" s="170"/>
      <c r="LJM16" s="170"/>
      <c r="LJV16" s="170"/>
      <c r="LJW16" s="170"/>
      <c r="LJX16" s="170"/>
      <c r="LJY16" s="170"/>
      <c r="LJZ16" s="170"/>
      <c r="LKA16" s="170"/>
      <c r="LKB16" s="170"/>
      <c r="LKK16" s="170"/>
      <c r="LKL16" s="170"/>
      <c r="LKM16" s="170"/>
      <c r="LKN16" s="170"/>
      <c r="LKO16" s="170"/>
      <c r="LKP16" s="170"/>
      <c r="LKQ16" s="170"/>
      <c r="LKZ16" s="170"/>
      <c r="LLA16" s="170"/>
      <c r="LLB16" s="170"/>
      <c r="LLC16" s="170"/>
      <c r="LLD16" s="170"/>
      <c r="LLE16" s="170"/>
      <c r="LLF16" s="170"/>
      <c r="LLO16" s="170"/>
      <c r="LLP16" s="170"/>
      <c r="LLQ16" s="170"/>
      <c r="LLR16" s="170"/>
      <c r="LLS16" s="170"/>
      <c r="LLT16" s="170"/>
      <c r="LLU16" s="170"/>
      <c r="LMD16" s="170"/>
      <c r="LME16" s="170"/>
      <c r="LMF16" s="170"/>
      <c r="LMG16" s="170"/>
      <c r="LMH16" s="170"/>
      <c r="LMI16" s="170"/>
      <c r="LMJ16" s="170"/>
      <c r="LMS16" s="170"/>
      <c r="LMT16" s="170"/>
      <c r="LMU16" s="170"/>
      <c r="LMV16" s="170"/>
      <c r="LMW16" s="170"/>
      <c r="LMX16" s="170"/>
      <c r="LMY16" s="170"/>
      <c r="LNH16" s="170"/>
      <c r="LNI16" s="170"/>
      <c r="LNJ16" s="170"/>
      <c r="LNK16" s="170"/>
      <c r="LNL16" s="170"/>
      <c r="LNM16" s="170"/>
      <c r="LNN16" s="170"/>
      <c r="LNW16" s="170"/>
      <c r="LNX16" s="170"/>
      <c r="LNY16" s="170"/>
      <c r="LNZ16" s="170"/>
      <c r="LOA16" s="170"/>
      <c r="LOB16" s="170"/>
      <c r="LOC16" s="170"/>
      <c r="LOL16" s="170"/>
      <c r="LOM16" s="170"/>
      <c r="LON16" s="170"/>
      <c r="LOO16" s="170"/>
      <c r="LOP16" s="170"/>
      <c r="LOQ16" s="170"/>
      <c r="LOR16" s="170"/>
      <c r="LPA16" s="170"/>
      <c r="LPB16" s="170"/>
      <c r="LPC16" s="170"/>
      <c r="LPD16" s="170"/>
      <c r="LPE16" s="170"/>
      <c r="LPF16" s="170"/>
      <c r="LPG16" s="170"/>
      <c r="LPP16" s="170"/>
      <c r="LPQ16" s="170"/>
      <c r="LPR16" s="170"/>
      <c r="LPS16" s="170"/>
      <c r="LPT16" s="170"/>
      <c r="LPU16" s="170"/>
      <c r="LPV16" s="170"/>
      <c r="LQE16" s="170"/>
      <c r="LQF16" s="170"/>
      <c r="LQG16" s="170"/>
      <c r="LQH16" s="170"/>
      <c r="LQI16" s="170"/>
      <c r="LQJ16" s="170"/>
      <c r="LQK16" s="170"/>
      <c r="LQT16" s="170"/>
      <c r="LQU16" s="170"/>
      <c r="LQV16" s="170"/>
      <c r="LQW16" s="170"/>
      <c r="LQX16" s="170"/>
      <c r="LQY16" s="170"/>
      <c r="LQZ16" s="170"/>
      <c r="LRI16" s="170"/>
      <c r="LRJ16" s="170"/>
      <c r="LRK16" s="170"/>
      <c r="LRL16" s="170"/>
      <c r="LRM16" s="170"/>
      <c r="LRN16" s="170"/>
      <c r="LRO16" s="170"/>
      <c r="LRX16" s="170"/>
      <c r="LRY16" s="170"/>
      <c r="LRZ16" s="170"/>
      <c r="LSA16" s="170"/>
      <c r="LSB16" s="170"/>
      <c r="LSC16" s="170"/>
      <c r="LSD16" s="170"/>
      <c r="LSM16" s="170"/>
      <c r="LSN16" s="170"/>
      <c r="LSO16" s="170"/>
      <c r="LSP16" s="170"/>
      <c r="LSQ16" s="170"/>
      <c r="LSR16" s="170"/>
      <c r="LSS16" s="170"/>
      <c r="LTB16" s="170"/>
      <c r="LTC16" s="170"/>
      <c r="LTD16" s="170"/>
      <c r="LTE16" s="170"/>
      <c r="LTF16" s="170"/>
      <c r="LTG16" s="170"/>
      <c r="LTH16" s="170"/>
      <c r="LTQ16" s="170"/>
      <c r="LTR16" s="170"/>
      <c r="LTS16" s="170"/>
      <c r="LTT16" s="170"/>
      <c r="LTU16" s="170"/>
      <c r="LTV16" s="170"/>
      <c r="LTW16" s="170"/>
      <c r="LUF16" s="170"/>
      <c r="LUG16" s="170"/>
      <c r="LUH16" s="170"/>
      <c r="LUI16" s="170"/>
      <c r="LUJ16" s="170"/>
      <c r="LUK16" s="170"/>
      <c r="LUL16" s="170"/>
      <c r="LUU16" s="170"/>
      <c r="LUV16" s="170"/>
      <c r="LUW16" s="170"/>
      <c r="LUX16" s="170"/>
      <c r="LUY16" s="170"/>
      <c r="LUZ16" s="170"/>
      <c r="LVA16" s="170"/>
      <c r="LVJ16" s="170"/>
      <c r="LVK16" s="170"/>
      <c r="LVL16" s="170"/>
      <c r="LVM16" s="170"/>
      <c r="LVN16" s="170"/>
      <c r="LVO16" s="170"/>
      <c r="LVP16" s="170"/>
      <c r="LVY16" s="170"/>
      <c r="LVZ16" s="170"/>
      <c r="LWA16" s="170"/>
      <c r="LWB16" s="170"/>
      <c r="LWC16" s="170"/>
      <c r="LWD16" s="170"/>
      <c r="LWE16" s="170"/>
      <c r="LWN16" s="170"/>
      <c r="LWO16" s="170"/>
      <c r="LWP16" s="170"/>
      <c r="LWQ16" s="170"/>
      <c r="LWR16" s="170"/>
      <c r="LWS16" s="170"/>
      <c r="LWT16" s="170"/>
      <c r="LXC16" s="170"/>
      <c r="LXD16" s="170"/>
      <c r="LXE16" s="170"/>
      <c r="LXF16" s="170"/>
      <c r="LXG16" s="170"/>
      <c r="LXH16" s="170"/>
      <c r="LXI16" s="170"/>
      <c r="LXR16" s="170"/>
      <c r="LXS16" s="170"/>
      <c r="LXT16" s="170"/>
      <c r="LXU16" s="170"/>
      <c r="LXV16" s="170"/>
      <c r="LXW16" s="170"/>
      <c r="LXX16" s="170"/>
      <c r="LYG16" s="170"/>
      <c r="LYH16" s="170"/>
      <c r="LYI16" s="170"/>
      <c r="LYJ16" s="170"/>
      <c r="LYK16" s="170"/>
      <c r="LYL16" s="170"/>
      <c r="LYM16" s="170"/>
      <c r="LYV16" s="170"/>
      <c r="LYW16" s="170"/>
      <c r="LYX16" s="170"/>
      <c r="LYY16" s="170"/>
      <c r="LYZ16" s="170"/>
      <c r="LZA16" s="170"/>
      <c r="LZB16" s="170"/>
      <c r="LZK16" s="170"/>
      <c r="LZL16" s="170"/>
      <c r="LZM16" s="170"/>
      <c r="LZN16" s="170"/>
      <c r="LZO16" s="170"/>
      <c r="LZP16" s="170"/>
      <c r="LZQ16" s="170"/>
      <c r="LZZ16" s="170"/>
      <c r="MAA16" s="170"/>
      <c r="MAB16" s="170"/>
      <c r="MAC16" s="170"/>
      <c r="MAD16" s="170"/>
      <c r="MAE16" s="170"/>
      <c r="MAF16" s="170"/>
      <c r="MAO16" s="170"/>
      <c r="MAP16" s="170"/>
      <c r="MAQ16" s="170"/>
      <c r="MAR16" s="170"/>
      <c r="MAS16" s="170"/>
      <c r="MAT16" s="170"/>
      <c r="MAU16" s="170"/>
      <c r="MBD16" s="170"/>
      <c r="MBE16" s="170"/>
      <c r="MBF16" s="170"/>
      <c r="MBG16" s="170"/>
      <c r="MBH16" s="170"/>
      <c r="MBI16" s="170"/>
      <c r="MBJ16" s="170"/>
      <c r="MBS16" s="170"/>
      <c r="MBT16" s="170"/>
      <c r="MBU16" s="170"/>
      <c r="MBV16" s="170"/>
      <c r="MBW16" s="170"/>
      <c r="MBX16" s="170"/>
      <c r="MBY16" s="170"/>
      <c r="MCH16" s="170"/>
      <c r="MCI16" s="170"/>
      <c r="MCJ16" s="170"/>
      <c r="MCK16" s="170"/>
      <c r="MCL16" s="170"/>
      <c r="MCM16" s="170"/>
      <c r="MCN16" s="170"/>
      <c r="MCW16" s="170"/>
      <c r="MCX16" s="170"/>
      <c r="MCY16" s="170"/>
      <c r="MCZ16" s="170"/>
      <c r="MDA16" s="170"/>
      <c r="MDB16" s="170"/>
      <c r="MDC16" s="170"/>
      <c r="MDL16" s="170"/>
      <c r="MDM16" s="170"/>
      <c r="MDN16" s="170"/>
      <c r="MDO16" s="170"/>
      <c r="MDP16" s="170"/>
      <c r="MDQ16" s="170"/>
      <c r="MDR16" s="170"/>
      <c r="MEA16" s="170"/>
      <c r="MEB16" s="170"/>
      <c r="MEC16" s="170"/>
      <c r="MED16" s="170"/>
      <c r="MEE16" s="170"/>
      <c r="MEF16" s="170"/>
      <c r="MEG16" s="170"/>
      <c r="MEP16" s="170"/>
      <c r="MEQ16" s="170"/>
      <c r="MER16" s="170"/>
      <c r="MES16" s="170"/>
      <c r="MET16" s="170"/>
      <c r="MEU16" s="170"/>
      <c r="MEV16" s="170"/>
      <c r="MFE16" s="170"/>
      <c r="MFF16" s="170"/>
      <c r="MFG16" s="170"/>
      <c r="MFH16" s="170"/>
      <c r="MFI16" s="170"/>
      <c r="MFJ16" s="170"/>
      <c r="MFK16" s="170"/>
      <c r="MFT16" s="170"/>
      <c r="MFU16" s="170"/>
      <c r="MFV16" s="170"/>
      <c r="MFW16" s="170"/>
      <c r="MFX16" s="170"/>
      <c r="MFY16" s="170"/>
      <c r="MFZ16" s="170"/>
      <c r="MGI16" s="170"/>
      <c r="MGJ16" s="170"/>
      <c r="MGK16" s="170"/>
      <c r="MGL16" s="170"/>
      <c r="MGM16" s="170"/>
      <c r="MGN16" s="170"/>
      <c r="MGO16" s="170"/>
      <c r="MGX16" s="170"/>
      <c r="MGY16" s="170"/>
      <c r="MGZ16" s="170"/>
      <c r="MHA16" s="170"/>
      <c r="MHB16" s="170"/>
      <c r="MHC16" s="170"/>
      <c r="MHD16" s="170"/>
      <c r="MHM16" s="170"/>
      <c r="MHN16" s="170"/>
      <c r="MHO16" s="170"/>
      <c r="MHP16" s="170"/>
      <c r="MHQ16" s="170"/>
      <c r="MHR16" s="170"/>
      <c r="MHS16" s="170"/>
      <c r="MIB16" s="170"/>
      <c r="MIC16" s="170"/>
      <c r="MID16" s="170"/>
      <c r="MIE16" s="170"/>
      <c r="MIF16" s="170"/>
      <c r="MIG16" s="170"/>
      <c r="MIH16" s="170"/>
      <c r="MIQ16" s="170"/>
      <c r="MIR16" s="170"/>
      <c r="MIS16" s="170"/>
      <c r="MIT16" s="170"/>
      <c r="MIU16" s="170"/>
      <c r="MIV16" s="170"/>
      <c r="MIW16" s="170"/>
      <c r="MJF16" s="170"/>
      <c r="MJG16" s="170"/>
      <c r="MJH16" s="170"/>
      <c r="MJI16" s="170"/>
      <c r="MJJ16" s="170"/>
      <c r="MJK16" s="170"/>
      <c r="MJL16" s="170"/>
      <c r="MJU16" s="170"/>
      <c r="MJV16" s="170"/>
      <c r="MJW16" s="170"/>
      <c r="MJX16" s="170"/>
      <c r="MJY16" s="170"/>
      <c r="MJZ16" s="170"/>
      <c r="MKA16" s="170"/>
      <c r="MKJ16" s="170"/>
      <c r="MKK16" s="170"/>
      <c r="MKL16" s="170"/>
      <c r="MKM16" s="170"/>
      <c r="MKN16" s="170"/>
      <c r="MKO16" s="170"/>
      <c r="MKP16" s="170"/>
      <c r="MKY16" s="170"/>
      <c r="MKZ16" s="170"/>
      <c r="MLA16" s="170"/>
      <c r="MLB16" s="170"/>
      <c r="MLC16" s="170"/>
      <c r="MLD16" s="170"/>
      <c r="MLE16" s="170"/>
      <c r="MLN16" s="170"/>
      <c r="MLO16" s="170"/>
      <c r="MLP16" s="170"/>
      <c r="MLQ16" s="170"/>
      <c r="MLR16" s="170"/>
      <c r="MLS16" s="170"/>
      <c r="MLT16" s="170"/>
      <c r="MMC16" s="170"/>
      <c r="MMD16" s="170"/>
      <c r="MME16" s="170"/>
      <c r="MMF16" s="170"/>
      <c r="MMG16" s="170"/>
      <c r="MMH16" s="170"/>
      <c r="MMI16" s="170"/>
      <c r="MMR16" s="170"/>
      <c r="MMS16" s="170"/>
      <c r="MMT16" s="170"/>
      <c r="MMU16" s="170"/>
      <c r="MMV16" s="170"/>
      <c r="MMW16" s="170"/>
      <c r="MMX16" s="170"/>
      <c r="MNG16" s="170"/>
      <c r="MNH16" s="170"/>
      <c r="MNI16" s="170"/>
      <c r="MNJ16" s="170"/>
      <c r="MNK16" s="170"/>
      <c r="MNL16" s="170"/>
      <c r="MNM16" s="170"/>
      <c r="MNV16" s="170"/>
      <c r="MNW16" s="170"/>
      <c r="MNX16" s="170"/>
      <c r="MNY16" s="170"/>
      <c r="MNZ16" s="170"/>
      <c r="MOA16" s="170"/>
      <c r="MOB16" s="170"/>
      <c r="MOK16" s="170"/>
      <c r="MOL16" s="170"/>
      <c r="MOM16" s="170"/>
      <c r="MON16" s="170"/>
      <c r="MOO16" s="170"/>
      <c r="MOP16" s="170"/>
      <c r="MOQ16" s="170"/>
      <c r="MOZ16" s="170"/>
      <c r="MPA16" s="170"/>
      <c r="MPB16" s="170"/>
      <c r="MPC16" s="170"/>
      <c r="MPD16" s="170"/>
      <c r="MPE16" s="170"/>
      <c r="MPF16" s="170"/>
      <c r="MPO16" s="170"/>
      <c r="MPP16" s="170"/>
      <c r="MPQ16" s="170"/>
      <c r="MPR16" s="170"/>
      <c r="MPS16" s="170"/>
      <c r="MPT16" s="170"/>
      <c r="MPU16" s="170"/>
      <c r="MQD16" s="170"/>
      <c r="MQE16" s="170"/>
      <c r="MQF16" s="170"/>
      <c r="MQG16" s="170"/>
      <c r="MQH16" s="170"/>
      <c r="MQI16" s="170"/>
      <c r="MQJ16" s="170"/>
      <c r="MQS16" s="170"/>
      <c r="MQT16" s="170"/>
      <c r="MQU16" s="170"/>
      <c r="MQV16" s="170"/>
      <c r="MQW16" s="170"/>
      <c r="MQX16" s="170"/>
      <c r="MQY16" s="170"/>
      <c r="MRH16" s="170"/>
      <c r="MRI16" s="170"/>
      <c r="MRJ16" s="170"/>
      <c r="MRK16" s="170"/>
      <c r="MRL16" s="170"/>
      <c r="MRM16" s="170"/>
      <c r="MRN16" s="170"/>
      <c r="MRW16" s="170"/>
      <c r="MRX16" s="170"/>
      <c r="MRY16" s="170"/>
      <c r="MRZ16" s="170"/>
      <c r="MSA16" s="170"/>
      <c r="MSB16" s="170"/>
      <c r="MSC16" s="170"/>
      <c r="MSL16" s="170"/>
      <c r="MSM16" s="170"/>
      <c r="MSN16" s="170"/>
      <c r="MSO16" s="170"/>
      <c r="MSP16" s="170"/>
      <c r="MSQ16" s="170"/>
      <c r="MSR16" s="170"/>
      <c r="MTA16" s="170"/>
      <c r="MTB16" s="170"/>
      <c r="MTC16" s="170"/>
      <c r="MTD16" s="170"/>
      <c r="MTE16" s="170"/>
      <c r="MTF16" s="170"/>
      <c r="MTG16" s="170"/>
      <c r="MTP16" s="170"/>
      <c r="MTQ16" s="170"/>
      <c r="MTR16" s="170"/>
      <c r="MTS16" s="170"/>
      <c r="MTT16" s="170"/>
      <c r="MTU16" s="170"/>
      <c r="MTV16" s="170"/>
      <c r="MUE16" s="170"/>
      <c r="MUF16" s="170"/>
      <c r="MUG16" s="170"/>
      <c r="MUH16" s="170"/>
      <c r="MUI16" s="170"/>
      <c r="MUJ16" s="170"/>
      <c r="MUK16" s="170"/>
      <c r="MUT16" s="170"/>
      <c r="MUU16" s="170"/>
      <c r="MUV16" s="170"/>
      <c r="MUW16" s="170"/>
      <c r="MUX16" s="170"/>
      <c r="MUY16" s="170"/>
      <c r="MUZ16" s="170"/>
      <c r="MVI16" s="170"/>
      <c r="MVJ16" s="170"/>
      <c r="MVK16" s="170"/>
      <c r="MVL16" s="170"/>
      <c r="MVM16" s="170"/>
      <c r="MVN16" s="170"/>
      <c r="MVO16" s="170"/>
      <c r="MVX16" s="170"/>
      <c r="MVY16" s="170"/>
      <c r="MVZ16" s="170"/>
      <c r="MWA16" s="170"/>
      <c r="MWB16" s="170"/>
      <c r="MWC16" s="170"/>
      <c r="MWD16" s="170"/>
      <c r="MWM16" s="170"/>
      <c r="MWN16" s="170"/>
      <c r="MWO16" s="170"/>
      <c r="MWP16" s="170"/>
      <c r="MWQ16" s="170"/>
      <c r="MWR16" s="170"/>
      <c r="MWS16" s="170"/>
      <c r="MXB16" s="170"/>
      <c r="MXC16" s="170"/>
      <c r="MXD16" s="170"/>
      <c r="MXE16" s="170"/>
      <c r="MXF16" s="170"/>
      <c r="MXG16" s="170"/>
      <c r="MXH16" s="170"/>
      <c r="MXQ16" s="170"/>
      <c r="MXR16" s="170"/>
      <c r="MXS16" s="170"/>
      <c r="MXT16" s="170"/>
      <c r="MXU16" s="170"/>
      <c r="MXV16" s="170"/>
      <c r="MXW16" s="170"/>
      <c r="MYF16" s="170"/>
      <c r="MYG16" s="170"/>
      <c r="MYH16" s="170"/>
      <c r="MYI16" s="170"/>
      <c r="MYJ16" s="170"/>
      <c r="MYK16" s="170"/>
      <c r="MYL16" s="170"/>
      <c r="MYU16" s="170"/>
      <c r="MYV16" s="170"/>
      <c r="MYW16" s="170"/>
      <c r="MYX16" s="170"/>
      <c r="MYY16" s="170"/>
      <c r="MYZ16" s="170"/>
      <c r="MZA16" s="170"/>
      <c r="MZJ16" s="170"/>
      <c r="MZK16" s="170"/>
      <c r="MZL16" s="170"/>
      <c r="MZM16" s="170"/>
      <c r="MZN16" s="170"/>
      <c r="MZO16" s="170"/>
      <c r="MZP16" s="170"/>
      <c r="MZY16" s="170"/>
      <c r="MZZ16" s="170"/>
      <c r="NAA16" s="170"/>
      <c r="NAB16" s="170"/>
      <c r="NAC16" s="170"/>
      <c r="NAD16" s="170"/>
      <c r="NAE16" s="170"/>
      <c r="NAN16" s="170"/>
      <c r="NAO16" s="170"/>
      <c r="NAP16" s="170"/>
      <c r="NAQ16" s="170"/>
      <c r="NAR16" s="170"/>
      <c r="NAS16" s="170"/>
      <c r="NAT16" s="170"/>
      <c r="NBC16" s="170"/>
      <c r="NBD16" s="170"/>
      <c r="NBE16" s="170"/>
      <c r="NBF16" s="170"/>
      <c r="NBG16" s="170"/>
      <c r="NBH16" s="170"/>
      <c r="NBI16" s="170"/>
      <c r="NBR16" s="170"/>
      <c r="NBS16" s="170"/>
      <c r="NBT16" s="170"/>
      <c r="NBU16" s="170"/>
      <c r="NBV16" s="170"/>
      <c r="NBW16" s="170"/>
      <c r="NBX16" s="170"/>
      <c r="NCG16" s="170"/>
      <c r="NCH16" s="170"/>
      <c r="NCI16" s="170"/>
      <c r="NCJ16" s="170"/>
      <c r="NCK16" s="170"/>
      <c r="NCL16" s="170"/>
      <c r="NCM16" s="170"/>
      <c r="NCV16" s="170"/>
      <c r="NCW16" s="170"/>
      <c r="NCX16" s="170"/>
      <c r="NCY16" s="170"/>
      <c r="NCZ16" s="170"/>
      <c r="NDA16" s="170"/>
      <c r="NDB16" s="170"/>
      <c r="NDK16" s="170"/>
      <c r="NDL16" s="170"/>
      <c r="NDM16" s="170"/>
      <c r="NDN16" s="170"/>
      <c r="NDO16" s="170"/>
      <c r="NDP16" s="170"/>
      <c r="NDQ16" s="170"/>
      <c r="NDZ16" s="170"/>
      <c r="NEA16" s="170"/>
      <c r="NEB16" s="170"/>
      <c r="NEC16" s="170"/>
      <c r="NED16" s="170"/>
      <c r="NEE16" s="170"/>
      <c r="NEF16" s="170"/>
      <c r="NEO16" s="170"/>
      <c r="NEP16" s="170"/>
      <c r="NEQ16" s="170"/>
      <c r="NER16" s="170"/>
      <c r="NES16" s="170"/>
      <c r="NET16" s="170"/>
      <c r="NEU16" s="170"/>
      <c r="NFD16" s="170"/>
      <c r="NFE16" s="170"/>
      <c r="NFF16" s="170"/>
      <c r="NFG16" s="170"/>
      <c r="NFH16" s="170"/>
      <c r="NFI16" s="170"/>
      <c r="NFJ16" s="170"/>
      <c r="NFS16" s="170"/>
      <c r="NFT16" s="170"/>
      <c r="NFU16" s="170"/>
      <c r="NFV16" s="170"/>
      <c r="NFW16" s="170"/>
      <c r="NFX16" s="170"/>
      <c r="NFY16" s="170"/>
      <c r="NGH16" s="170"/>
      <c r="NGI16" s="170"/>
      <c r="NGJ16" s="170"/>
      <c r="NGK16" s="170"/>
      <c r="NGL16" s="170"/>
      <c r="NGM16" s="170"/>
      <c r="NGN16" s="170"/>
      <c r="NGW16" s="170"/>
      <c r="NGX16" s="170"/>
      <c r="NGY16" s="170"/>
      <c r="NGZ16" s="170"/>
      <c r="NHA16" s="170"/>
      <c r="NHB16" s="170"/>
      <c r="NHC16" s="170"/>
      <c r="NHL16" s="170"/>
      <c r="NHM16" s="170"/>
      <c r="NHN16" s="170"/>
      <c r="NHO16" s="170"/>
      <c r="NHP16" s="170"/>
      <c r="NHQ16" s="170"/>
      <c r="NHR16" s="170"/>
      <c r="NIA16" s="170"/>
      <c r="NIB16" s="170"/>
      <c r="NIC16" s="170"/>
      <c r="NID16" s="170"/>
      <c r="NIE16" s="170"/>
      <c r="NIF16" s="170"/>
      <c r="NIG16" s="170"/>
      <c r="NIP16" s="170"/>
      <c r="NIQ16" s="170"/>
      <c r="NIR16" s="170"/>
      <c r="NIS16" s="170"/>
      <c r="NIT16" s="170"/>
      <c r="NIU16" s="170"/>
      <c r="NIV16" s="170"/>
      <c r="NJE16" s="170"/>
      <c r="NJF16" s="170"/>
      <c r="NJG16" s="170"/>
      <c r="NJH16" s="170"/>
      <c r="NJI16" s="170"/>
      <c r="NJJ16" s="170"/>
      <c r="NJK16" s="170"/>
      <c r="NJT16" s="170"/>
      <c r="NJU16" s="170"/>
      <c r="NJV16" s="170"/>
      <c r="NJW16" s="170"/>
      <c r="NJX16" s="170"/>
      <c r="NJY16" s="170"/>
      <c r="NJZ16" s="170"/>
      <c r="NKI16" s="170"/>
      <c r="NKJ16" s="170"/>
      <c r="NKK16" s="170"/>
      <c r="NKL16" s="170"/>
      <c r="NKM16" s="170"/>
      <c r="NKN16" s="170"/>
      <c r="NKO16" s="170"/>
      <c r="NKX16" s="170"/>
      <c r="NKY16" s="170"/>
      <c r="NKZ16" s="170"/>
      <c r="NLA16" s="170"/>
      <c r="NLB16" s="170"/>
      <c r="NLC16" s="170"/>
      <c r="NLD16" s="170"/>
      <c r="NLM16" s="170"/>
      <c r="NLN16" s="170"/>
      <c r="NLO16" s="170"/>
      <c r="NLP16" s="170"/>
      <c r="NLQ16" s="170"/>
      <c r="NLR16" s="170"/>
      <c r="NLS16" s="170"/>
      <c r="NMB16" s="170"/>
      <c r="NMC16" s="170"/>
      <c r="NMD16" s="170"/>
      <c r="NME16" s="170"/>
      <c r="NMF16" s="170"/>
      <c r="NMG16" s="170"/>
      <c r="NMH16" s="170"/>
      <c r="NMQ16" s="170"/>
      <c r="NMR16" s="170"/>
      <c r="NMS16" s="170"/>
      <c r="NMT16" s="170"/>
      <c r="NMU16" s="170"/>
      <c r="NMV16" s="170"/>
      <c r="NMW16" s="170"/>
      <c r="NNF16" s="170"/>
      <c r="NNG16" s="170"/>
      <c r="NNH16" s="170"/>
      <c r="NNI16" s="170"/>
      <c r="NNJ16" s="170"/>
      <c r="NNK16" s="170"/>
      <c r="NNL16" s="170"/>
      <c r="NNU16" s="170"/>
      <c r="NNV16" s="170"/>
      <c r="NNW16" s="170"/>
      <c r="NNX16" s="170"/>
      <c r="NNY16" s="170"/>
      <c r="NNZ16" s="170"/>
      <c r="NOA16" s="170"/>
      <c r="NOJ16" s="170"/>
      <c r="NOK16" s="170"/>
      <c r="NOL16" s="170"/>
      <c r="NOM16" s="170"/>
      <c r="NON16" s="170"/>
      <c r="NOO16" s="170"/>
      <c r="NOP16" s="170"/>
      <c r="NOY16" s="170"/>
      <c r="NOZ16" s="170"/>
      <c r="NPA16" s="170"/>
      <c r="NPB16" s="170"/>
      <c r="NPC16" s="170"/>
      <c r="NPD16" s="170"/>
      <c r="NPE16" s="170"/>
      <c r="NPN16" s="170"/>
      <c r="NPO16" s="170"/>
      <c r="NPP16" s="170"/>
      <c r="NPQ16" s="170"/>
      <c r="NPR16" s="170"/>
      <c r="NPS16" s="170"/>
      <c r="NPT16" s="170"/>
      <c r="NQC16" s="170"/>
      <c r="NQD16" s="170"/>
      <c r="NQE16" s="170"/>
      <c r="NQF16" s="170"/>
      <c r="NQG16" s="170"/>
      <c r="NQH16" s="170"/>
      <c r="NQI16" s="170"/>
      <c r="NQR16" s="170"/>
      <c r="NQS16" s="170"/>
      <c r="NQT16" s="170"/>
      <c r="NQU16" s="170"/>
      <c r="NQV16" s="170"/>
      <c r="NQW16" s="170"/>
      <c r="NQX16" s="170"/>
      <c r="NRG16" s="170"/>
      <c r="NRH16" s="170"/>
      <c r="NRI16" s="170"/>
      <c r="NRJ16" s="170"/>
      <c r="NRK16" s="170"/>
      <c r="NRL16" s="170"/>
      <c r="NRM16" s="170"/>
      <c r="NRV16" s="170"/>
      <c r="NRW16" s="170"/>
      <c r="NRX16" s="170"/>
      <c r="NRY16" s="170"/>
      <c r="NRZ16" s="170"/>
      <c r="NSA16" s="170"/>
      <c r="NSB16" s="170"/>
      <c r="NSK16" s="170"/>
      <c r="NSL16" s="170"/>
      <c r="NSM16" s="170"/>
      <c r="NSN16" s="170"/>
      <c r="NSO16" s="170"/>
      <c r="NSP16" s="170"/>
      <c r="NSQ16" s="170"/>
      <c r="NSZ16" s="170"/>
      <c r="NTA16" s="170"/>
      <c r="NTB16" s="170"/>
      <c r="NTC16" s="170"/>
      <c r="NTD16" s="170"/>
      <c r="NTE16" s="170"/>
      <c r="NTF16" s="170"/>
      <c r="NTO16" s="170"/>
      <c r="NTP16" s="170"/>
      <c r="NTQ16" s="170"/>
      <c r="NTR16" s="170"/>
      <c r="NTS16" s="170"/>
      <c r="NTT16" s="170"/>
      <c r="NTU16" s="170"/>
      <c r="NUD16" s="170"/>
      <c r="NUE16" s="170"/>
      <c r="NUF16" s="170"/>
      <c r="NUG16" s="170"/>
      <c r="NUH16" s="170"/>
      <c r="NUI16" s="170"/>
      <c r="NUJ16" s="170"/>
      <c r="NUS16" s="170"/>
      <c r="NUT16" s="170"/>
      <c r="NUU16" s="170"/>
      <c r="NUV16" s="170"/>
      <c r="NUW16" s="170"/>
      <c r="NUX16" s="170"/>
      <c r="NUY16" s="170"/>
      <c r="NVH16" s="170"/>
      <c r="NVI16" s="170"/>
      <c r="NVJ16" s="170"/>
      <c r="NVK16" s="170"/>
      <c r="NVL16" s="170"/>
      <c r="NVM16" s="170"/>
      <c r="NVN16" s="170"/>
      <c r="NVW16" s="170"/>
      <c r="NVX16" s="170"/>
      <c r="NVY16" s="170"/>
      <c r="NVZ16" s="170"/>
      <c r="NWA16" s="170"/>
      <c r="NWB16" s="170"/>
      <c r="NWC16" s="170"/>
      <c r="NWL16" s="170"/>
      <c r="NWM16" s="170"/>
      <c r="NWN16" s="170"/>
      <c r="NWO16" s="170"/>
      <c r="NWP16" s="170"/>
      <c r="NWQ16" s="170"/>
      <c r="NWR16" s="170"/>
      <c r="NXA16" s="170"/>
      <c r="NXB16" s="170"/>
      <c r="NXC16" s="170"/>
      <c r="NXD16" s="170"/>
      <c r="NXE16" s="170"/>
      <c r="NXF16" s="170"/>
      <c r="NXG16" s="170"/>
      <c r="NXP16" s="170"/>
      <c r="NXQ16" s="170"/>
      <c r="NXR16" s="170"/>
      <c r="NXS16" s="170"/>
      <c r="NXT16" s="170"/>
      <c r="NXU16" s="170"/>
      <c r="NXV16" s="170"/>
      <c r="NYE16" s="170"/>
      <c r="NYF16" s="170"/>
      <c r="NYG16" s="170"/>
      <c r="NYH16" s="170"/>
      <c r="NYI16" s="170"/>
      <c r="NYJ16" s="170"/>
      <c r="NYK16" s="170"/>
      <c r="NYT16" s="170"/>
      <c r="NYU16" s="170"/>
      <c r="NYV16" s="170"/>
      <c r="NYW16" s="170"/>
      <c r="NYX16" s="170"/>
      <c r="NYY16" s="170"/>
      <c r="NYZ16" s="170"/>
      <c r="NZI16" s="170"/>
      <c r="NZJ16" s="170"/>
      <c r="NZK16" s="170"/>
      <c r="NZL16" s="170"/>
      <c r="NZM16" s="170"/>
      <c r="NZN16" s="170"/>
      <c r="NZO16" s="170"/>
      <c r="NZX16" s="170"/>
      <c r="NZY16" s="170"/>
      <c r="NZZ16" s="170"/>
      <c r="OAA16" s="170"/>
      <c r="OAB16" s="170"/>
      <c r="OAC16" s="170"/>
      <c r="OAD16" s="170"/>
      <c r="OAM16" s="170"/>
      <c r="OAN16" s="170"/>
      <c r="OAO16" s="170"/>
      <c r="OAP16" s="170"/>
      <c r="OAQ16" s="170"/>
      <c r="OAR16" s="170"/>
      <c r="OAS16" s="170"/>
      <c r="OBB16" s="170"/>
      <c r="OBC16" s="170"/>
      <c r="OBD16" s="170"/>
      <c r="OBE16" s="170"/>
      <c r="OBF16" s="170"/>
      <c r="OBG16" s="170"/>
      <c r="OBH16" s="170"/>
      <c r="OBQ16" s="170"/>
      <c r="OBR16" s="170"/>
      <c r="OBS16" s="170"/>
      <c r="OBT16" s="170"/>
      <c r="OBU16" s="170"/>
      <c r="OBV16" s="170"/>
      <c r="OBW16" s="170"/>
      <c r="OCF16" s="170"/>
      <c r="OCG16" s="170"/>
      <c r="OCH16" s="170"/>
      <c r="OCI16" s="170"/>
      <c r="OCJ16" s="170"/>
      <c r="OCK16" s="170"/>
      <c r="OCL16" s="170"/>
      <c r="OCU16" s="170"/>
      <c r="OCV16" s="170"/>
      <c r="OCW16" s="170"/>
      <c r="OCX16" s="170"/>
      <c r="OCY16" s="170"/>
      <c r="OCZ16" s="170"/>
      <c r="ODA16" s="170"/>
      <c r="ODJ16" s="170"/>
      <c r="ODK16" s="170"/>
      <c r="ODL16" s="170"/>
      <c r="ODM16" s="170"/>
      <c r="ODN16" s="170"/>
      <c r="ODO16" s="170"/>
      <c r="ODP16" s="170"/>
      <c r="ODY16" s="170"/>
      <c r="ODZ16" s="170"/>
      <c r="OEA16" s="170"/>
      <c r="OEB16" s="170"/>
      <c r="OEC16" s="170"/>
      <c r="OED16" s="170"/>
      <c r="OEE16" s="170"/>
      <c r="OEN16" s="170"/>
      <c r="OEO16" s="170"/>
      <c r="OEP16" s="170"/>
      <c r="OEQ16" s="170"/>
      <c r="OER16" s="170"/>
      <c r="OES16" s="170"/>
      <c r="OET16" s="170"/>
      <c r="OFC16" s="170"/>
      <c r="OFD16" s="170"/>
      <c r="OFE16" s="170"/>
      <c r="OFF16" s="170"/>
      <c r="OFG16" s="170"/>
      <c r="OFH16" s="170"/>
      <c r="OFI16" s="170"/>
      <c r="OFR16" s="170"/>
      <c r="OFS16" s="170"/>
      <c r="OFT16" s="170"/>
      <c r="OFU16" s="170"/>
      <c r="OFV16" s="170"/>
      <c r="OFW16" s="170"/>
      <c r="OFX16" s="170"/>
      <c r="OGG16" s="170"/>
      <c r="OGH16" s="170"/>
      <c r="OGI16" s="170"/>
      <c r="OGJ16" s="170"/>
      <c r="OGK16" s="170"/>
      <c r="OGL16" s="170"/>
      <c r="OGM16" s="170"/>
      <c r="OGV16" s="170"/>
      <c r="OGW16" s="170"/>
      <c r="OGX16" s="170"/>
      <c r="OGY16" s="170"/>
      <c r="OGZ16" s="170"/>
      <c r="OHA16" s="170"/>
      <c r="OHB16" s="170"/>
      <c r="OHK16" s="170"/>
      <c r="OHL16" s="170"/>
      <c r="OHM16" s="170"/>
      <c r="OHN16" s="170"/>
      <c r="OHO16" s="170"/>
      <c r="OHP16" s="170"/>
      <c r="OHQ16" s="170"/>
      <c r="OHZ16" s="170"/>
      <c r="OIA16" s="170"/>
      <c r="OIB16" s="170"/>
      <c r="OIC16" s="170"/>
      <c r="OID16" s="170"/>
      <c r="OIE16" s="170"/>
      <c r="OIF16" s="170"/>
      <c r="OIO16" s="170"/>
      <c r="OIP16" s="170"/>
      <c r="OIQ16" s="170"/>
      <c r="OIR16" s="170"/>
      <c r="OIS16" s="170"/>
      <c r="OIT16" s="170"/>
      <c r="OIU16" s="170"/>
      <c r="OJD16" s="170"/>
      <c r="OJE16" s="170"/>
      <c r="OJF16" s="170"/>
      <c r="OJG16" s="170"/>
      <c r="OJH16" s="170"/>
      <c r="OJI16" s="170"/>
      <c r="OJJ16" s="170"/>
      <c r="OJS16" s="170"/>
      <c r="OJT16" s="170"/>
      <c r="OJU16" s="170"/>
      <c r="OJV16" s="170"/>
      <c r="OJW16" s="170"/>
      <c r="OJX16" s="170"/>
      <c r="OJY16" s="170"/>
      <c r="OKH16" s="170"/>
      <c r="OKI16" s="170"/>
      <c r="OKJ16" s="170"/>
      <c r="OKK16" s="170"/>
      <c r="OKL16" s="170"/>
      <c r="OKM16" s="170"/>
      <c r="OKN16" s="170"/>
      <c r="OKW16" s="170"/>
      <c r="OKX16" s="170"/>
      <c r="OKY16" s="170"/>
      <c r="OKZ16" s="170"/>
      <c r="OLA16" s="170"/>
      <c r="OLB16" s="170"/>
      <c r="OLC16" s="170"/>
      <c r="OLL16" s="170"/>
      <c r="OLM16" s="170"/>
      <c r="OLN16" s="170"/>
      <c r="OLO16" s="170"/>
      <c r="OLP16" s="170"/>
      <c r="OLQ16" s="170"/>
      <c r="OLR16" s="170"/>
      <c r="OMA16" s="170"/>
      <c r="OMB16" s="170"/>
      <c r="OMC16" s="170"/>
      <c r="OMD16" s="170"/>
      <c r="OME16" s="170"/>
      <c r="OMF16" s="170"/>
      <c r="OMG16" s="170"/>
      <c r="OMP16" s="170"/>
      <c r="OMQ16" s="170"/>
      <c r="OMR16" s="170"/>
      <c r="OMS16" s="170"/>
      <c r="OMT16" s="170"/>
      <c r="OMU16" s="170"/>
      <c r="OMV16" s="170"/>
      <c r="ONE16" s="170"/>
      <c r="ONF16" s="170"/>
      <c r="ONG16" s="170"/>
      <c r="ONH16" s="170"/>
      <c r="ONI16" s="170"/>
      <c r="ONJ16" s="170"/>
      <c r="ONK16" s="170"/>
      <c r="ONT16" s="170"/>
      <c r="ONU16" s="170"/>
      <c r="ONV16" s="170"/>
      <c r="ONW16" s="170"/>
      <c r="ONX16" s="170"/>
      <c r="ONY16" s="170"/>
      <c r="ONZ16" s="170"/>
      <c r="OOI16" s="170"/>
      <c r="OOJ16" s="170"/>
      <c r="OOK16" s="170"/>
      <c r="OOL16" s="170"/>
      <c r="OOM16" s="170"/>
      <c r="OON16" s="170"/>
      <c r="OOO16" s="170"/>
      <c r="OOX16" s="170"/>
      <c r="OOY16" s="170"/>
      <c r="OOZ16" s="170"/>
      <c r="OPA16" s="170"/>
      <c r="OPB16" s="170"/>
      <c r="OPC16" s="170"/>
      <c r="OPD16" s="170"/>
      <c r="OPM16" s="170"/>
      <c r="OPN16" s="170"/>
      <c r="OPO16" s="170"/>
      <c r="OPP16" s="170"/>
      <c r="OPQ16" s="170"/>
      <c r="OPR16" s="170"/>
      <c r="OPS16" s="170"/>
      <c r="OQB16" s="170"/>
      <c r="OQC16" s="170"/>
      <c r="OQD16" s="170"/>
      <c r="OQE16" s="170"/>
      <c r="OQF16" s="170"/>
      <c r="OQG16" s="170"/>
      <c r="OQH16" s="170"/>
      <c r="OQQ16" s="170"/>
      <c r="OQR16" s="170"/>
      <c r="OQS16" s="170"/>
      <c r="OQT16" s="170"/>
      <c r="OQU16" s="170"/>
      <c r="OQV16" s="170"/>
      <c r="OQW16" s="170"/>
      <c r="ORF16" s="170"/>
      <c r="ORG16" s="170"/>
      <c r="ORH16" s="170"/>
      <c r="ORI16" s="170"/>
      <c r="ORJ16" s="170"/>
      <c r="ORK16" s="170"/>
      <c r="ORL16" s="170"/>
      <c r="ORU16" s="170"/>
      <c r="ORV16" s="170"/>
      <c r="ORW16" s="170"/>
      <c r="ORX16" s="170"/>
      <c r="ORY16" s="170"/>
      <c r="ORZ16" s="170"/>
      <c r="OSA16" s="170"/>
      <c r="OSJ16" s="170"/>
      <c r="OSK16" s="170"/>
      <c r="OSL16" s="170"/>
      <c r="OSM16" s="170"/>
      <c r="OSN16" s="170"/>
      <c r="OSO16" s="170"/>
      <c r="OSP16" s="170"/>
      <c r="OSY16" s="170"/>
      <c r="OSZ16" s="170"/>
      <c r="OTA16" s="170"/>
      <c r="OTB16" s="170"/>
      <c r="OTC16" s="170"/>
      <c r="OTD16" s="170"/>
      <c r="OTE16" s="170"/>
      <c r="OTN16" s="170"/>
      <c r="OTO16" s="170"/>
      <c r="OTP16" s="170"/>
      <c r="OTQ16" s="170"/>
      <c r="OTR16" s="170"/>
      <c r="OTS16" s="170"/>
      <c r="OTT16" s="170"/>
      <c r="OUC16" s="170"/>
      <c r="OUD16" s="170"/>
      <c r="OUE16" s="170"/>
      <c r="OUF16" s="170"/>
      <c r="OUG16" s="170"/>
      <c r="OUH16" s="170"/>
      <c r="OUI16" s="170"/>
      <c r="OUR16" s="170"/>
      <c r="OUS16" s="170"/>
      <c r="OUT16" s="170"/>
      <c r="OUU16" s="170"/>
      <c r="OUV16" s="170"/>
      <c r="OUW16" s="170"/>
      <c r="OUX16" s="170"/>
      <c r="OVG16" s="170"/>
      <c r="OVH16" s="170"/>
      <c r="OVI16" s="170"/>
      <c r="OVJ16" s="170"/>
      <c r="OVK16" s="170"/>
      <c r="OVL16" s="170"/>
      <c r="OVM16" s="170"/>
      <c r="OVV16" s="170"/>
      <c r="OVW16" s="170"/>
      <c r="OVX16" s="170"/>
      <c r="OVY16" s="170"/>
      <c r="OVZ16" s="170"/>
      <c r="OWA16" s="170"/>
      <c r="OWB16" s="170"/>
      <c r="OWK16" s="170"/>
      <c r="OWL16" s="170"/>
      <c r="OWM16" s="170"/>
      <c r="OWN16" s="170"/>
      <c r="OWO16" s="170"/>
      <c r="OWP16" s="170"/>
      <c r="OWQ16" s="170"/>
      <c r="OWZ16" s="170"/>
      <c r="OXA16" s="170"/>
      <c r="OXB16" s="170"/>
      <c r="OXC16" s="170"/>
      <c r="OXD16" s="170"/>
      <c r="OXE16" s="170"/>
      <c r="OXF16" s="170"/>
      <c r="OXO16" s="170"/>
      <c r="OXP16" s="170"/>
      <c r="OXQ16" s="170"/>
      <c r="OXR16" s="170"/>
      <c r="OXS16" s="170"/>
      <c r="OXT16" s="170"/>
      <c r="OXU16" s="170"/>
      <c r="OYD16" s="170"/>
      <c r="OYE16" s="170"/>
      <c r="OYF16" s="170"/>
      <c r="OYG16" s="170"/>
      <c r="OYH16" s="170"/>
      <c r="OYI16" s="170"/>
      <c r="OYJ16" s="170"/>
      <c r="OYS16" s="170"/>
      <c r="OYT16" s="170"/>
      <c r="OYU16" s="170"/>
      <c r="OYV16" s="170"/>
      <c r="OYW16" s="170"/>
      <c r="OYX16" s="170"/>
      <c r="OYY16" s="170"/>
      <c r="OZH16" s="170"/>
      <c r="OZI16" s="170"/>
      <c r="OZJ16" s="170"/>
      <c r="OZK16" s="170"/>
      <c r="OZL16" s="170"/>
      <c r="OZM16" s="170"/>
      <c r="OZN16" s="170"/>
      <c r="OZW16" s="170"/>
      <c r="OZX16" s="170"/>
      <c r="OZY16" s="170"/>
      <c r="OZZ16" s="170"/>
      <c r="PAA16" s="170"/>
      <c r="PAB16" s="170"/>
      <c r="PAC16" s="170"/>
      <c r="PAL16" s="170"/>
      <c r="PAM16" s="170"/>
      <c r="PAN16" s="170"/>
      <c r="PAO16" s="170"/>
      <c r="PAP16" s="170"/>
      <c r="PAQ16" s="170"/>
      <c r="PAR16" s="170"/>
      <c r="PBA16" s="170"/>
      <c r="PBB16" s="170"/>
      <c r="PBC16" s="170"/>
      <c r="PBD16" s="170"/>
      <c r="PBE16" s="170"/>
      <c r="PBF16" s="170"/>
      <c r="PBG16" s="170"/>
      <c r="PBP16" s="170"/>
      <c r="PBQ16" s="170"/>
      <c r="PBR16" s="170"/>
      <c r="PBS16" s="170"/>
      <c r="PBT16" s="170"/>
      <c r="PBU16" s="170"/>
      <c r="PBV16" s="170"/>
      <c r="PCE16" s="170"/>
      <c r="PCF16" s="170"/>
      <c r="PCG16" s="170"/>
      <c r="PCH16" s="170"/>
      <c r="PCI16" s="170"/>
      <c r="PCJ16" s="170"/>
      <c r="PCK16" s="170"/>
      <c r="PCT16" s="170"/>
      <c r="PCU16" s="170"/>
      <c r="PCV16" s="170"/>
      <c r="PCW16" s="170"/>
      <c r="PCX16" s="170"/>
      <c r="PCY16" s="170"/>
      <c r="PCZ16" s="170"/>
      <c r="PDI16" s="170"/>
      <c r="PDJ16" s="170"/>
      <c r="PDK16" s="170"/>
      <c r="PDL16" s="170"/>
      <c r="PDM16" s="170"/>
      <c r="PDN16" s="170"/>
      <c r="PDO16" s="170"/>
      <c r="PDX16" s="170"/>
      <c r="PDY16" s="170"/>
      <c r="PDZ16" s="170"/>
      <c r="PEA16" s="170"/>
      <c r="PEB16" s="170"/>
      <c r="PEC16" s="170"/>
      <c r="PED16" s="170"/>
      <c r="PEM16" s="170"/>
      <c r="PEN16" s="170"/>
      <c r="PEO16" s="170"/>
      <c r="PEP16" s="170"/>
      <c r="PEQ16" s="170"/>
      <c r="PER16" s="170"/>
      <c r="PES16" s="170"/>
      <c r="PFB16" s="170"/>
      <c r="PFC16" s="170"/>
      <c r="PFD16" s="170"/>
      <c r="PFE16" s="170"/>
      <c r="PFF16" s="170"/>
      <c r="PFG16" s="170"/>
      <c r="PFH16" s="170"/>
      <c r="PFQ16" s="170"/>
      <c r="PFR16" s="170"/>
      <c r="PFS16" s="170"/>
      <c r="PFT16" s="170"/>
      <c r="PFU16" s="170"/>
      <c r="PFV16" s="170"/>
      <c r="PFW16" s="170"/>
      <c r="PGF16" s="170"/>
      <c r="PGG16" s="170"/>
      <c r="PGH16" s="170"/>
      <c r="PGI16" s="170"/>
      <c r="PGJ16" s="170"/>
      <c r="PGK16" s="170"/>
      <c r="PGL16" s="170"/>
      <c r="PGU16" s="170"/>
      <c r="PGV16" s="170"/>
      <c r="PGW16" s="170"/>
      <c r="PGX16" s="170"/>
      <c r="PGY16" s="170"/>
      <c r="PGZ16" s="170"/>
      <c r="PHA16" s="170"/>
      <c r="PHJ16" s="170"/>
      <c r="PHK16" s="170"/>
      <c r="PHL16" s="170"/>
      <c r="PHM16" s="170"/>
      <c r="PHN16" s="170"/>
      <c r="PHO16" s="170"/>
      <c r="PHP16" s="170"/>
      <c r="PHY16" s="170"/>
      <c r="PHZ16" s="170"/>
      <c r="PIA16" s="170"/>
      <c r="PIB16" s="170"/>
      <c r="PIC16" s="170"/>
      <c r="PID16" s="170"/>
      <c r="PIE16" s="170"/>
      <c r="PIN16" s="170"/>
      <c r="PIO16" s="170"/>
      <c r="PIP16" s="170"/>
      <c r="PIQ16" s="170"/>
      <c r="PIR16" s="170"/>
      <c r="PIS16" s="170"/>
      <c r="PIT16" s="170"/>
      <c r="PJC16" s="170"/>
      <c r="PJD16" s="170"/>
      <c r="PJE16" s="170"/>
      <c r="PJF16" s="170"/>
      <c r="PJG16" s="170"/>
      <c r="PJH16" s="170"/>
      <c r="PJI16" s="170"/>
      <c r="PJR16" s="170"/>
      <c r="PJS16" s="170"/>
      <c r="PJT16" s="170"/>
      <c r="PJU16" s="170"/>
      <c r="PJV16" s="170"/>
      <c r="PJW16" s="170"/>
      <c r="PJX16" s="170"/>
      <c r="PKG16" s="170"/>
      <c r="PKH16" s="170"/>
      <c r="PKI16" s="170"/>
      <c r="PKJ16" s="170"/>
      <c r="PKK16" s="170"/>
      <c r="PKL16" s="170"/>
      <c r="PKM16" s="170"/>
      <c r="PKV16" s="170"/>
      <c r="PKW16" s="170"/>
      <c r="PKX16" s="170"/>
      <c r="PKY16" s="170"/>
      <c r="PKZ16" s="170"/>
      <c r="PLA16" s="170"/>
      <c r="PLB16" s="170"/>
      <c r="PLK16" s="170"/>
      <c r="PLL16" s="170"/>
      <c r="PLM16" s="170"/>
      <c r="PLN16" s="170"/>
      <c r="PLO16" s="170"/>
      <c r="PLP16" s="170"/>
      <c r="PLQ16" s="170"/>
      <c r="PLZ16" s="170"/>
      <c r="PMA16" s="170"/>
      <c r="PMB16" s="170"/>
      <c r="PMC16" s="170"/>
      <c r="PMD16" s="170"/>
      <c r="PME16" s="170"/>
      <c r="PMF16" s="170"/>
      <c r="PMO16" s="170"/>
      <c r="PMP16" s="170"/>
      <c r="PMQ16" s="170"/>
      <c r="PMR16" s="170"/>
      <c r="PMS16" s="170"/>
      <c r="PMT16" s="170"/>
      <c r="PMU16" s="170"/>
      <c r="PND16" s="170"/>
      <c r="PNE16" s="170"/>
      <c r="PNF16" s="170"/>
      <c r="PNG16" s="170"/>
      <c r="PNH16" s="170"/>
      <c r="PNI16" s="170"/>
      <c r="PNJ16" s="170"/>
      <c r="PNS16" s="170"/>
      <c r="PNT16" s="170"/>
      <c r="PNU16" s="170"/>
      <c r="PNV16" s="170"/>
      <c r="PNW16" s="170"/>
      <c r="PNX16" s="170"/>
      <c r="PNY16" s="170"/>
      <c r="POH16" s="170"/>
      <c r="POI16" s="170"/>
      <c r="POJ16" s="170"/>
      <c r="POK16" s="170"/>
      <c r="POL16" s="170"/>
      <c r="POM16" s="170"/>
      <c r="PON16" s="170"/>
      <c r="POW16" s="170"/>
      <c r="POX16" s="170"/>
      <c r="POY16" s="170"/>
      <c r="POZ16" s="170"/>
      <c r="PPA16" s="170"/>
      <c r="PPB16" s="170"/>
      <c r="PPC16" s="170"/>
      <c r="PPL16" s="170"/>
      <c r="PPM16" s="170"/>
      <c r="PPN16" s="170"/>
      <c r="PPO16" s="170"/>
      <c r="PPP16" s="170"/>
      <c r="PPQ16" s="170"/>
      <c r="PPR16" s="170"/>
      <c r="PQA16" s="170"/>
      <c r="PQB16" s="170"/>
      <c r="PQC16" s="170"/>
      <c r="PQD16" s="170"/>
      <c r="PQE16" s="170"/>
      <c r="PQF16" s="170"/>
      <c r="PQG16" s="170"/>
      <c r="PQP16" s="170"/>
      <c r="PQQ16" s="170"/>
      <c r="PQR16" s="170"/>
      <c r="PQS16" s="170"/>
      <c r="PQT16" s="170"/>
      <c r="PQU16" s="170"/>
      <c r="PQV16" s="170"/>
      <c r="PRE16" s="170"/>
      <c r="PRF16" s="170"/>
      <c r="PRG16" s="170"/>
      <c r="PRH16" s="170"/>
      <c r="PRI16" s="170"/>
      <c r="PRJ16" s="170"/>
      <c r="PRK16" s="170"/>
      <c r="PRT16" s="170"/>
      <c r="PRU16" s="170"/>
      <c r="PRV16" s="170"/>
      <c r="PRW16" s="170"/>
      <c r="PRX16" s="170"/>
      <c r="PRY16" s="170"/>
      <c r="PRZ16" s="170"/>
      <c r="PSI16" s="170"/>
      <c r="PSJ16" s="170"/>
      <c r="PSK16" s="170"/>
      <c r="PSL16" s="170"/>
      <c r="PSM16" s="170"/>
      <c r="PSN16" s="170"/>
      <c r="PSO16" s="170"/>
      <c r="PSX16" s="170"/>
      <c r="PSY16" s="170"/>
      <c r="PSZ16" s="170"/>
      <c r="PTA16" s="170"/>
      <c r="PTB16" s="170"/>
      <c r="PTC16" s="170"/>
      <c r="PTD16" s="170"/>
      <c r="PTM16" s="170"/>
      <c r="PTN16" s="170"/>
      <c r="PTO16" s="170"/>
      <c r="PTP16" s="170"/>
      <c r="PTQ16" s="170"/>
      <c r="PTR16" s="170"/>
      <c r="PTS16" s="170"/>
      <c r="PUB16" s="170"/>
      <c r="PUC16" s="170"/>
      <c r="PUD16" s="170"/>
      <c r="PUE16" s="170"/>
      <c r="PUF16" s="170"/>
      <c r="PUG16" s="170"/>
      <c r="PUH16" s="170"/>
      <c r="PUQ16" s="170"/>
      <c r="PUR16" s="170"/>
      <c r="PUS16" s="170"/>
      <c r="PUT16" s="170"/>
      <c r="PUU16" s="170"/>
      <c r="PUV16" s="170"/>
      <c r="PUW16" s="170"/>
      <c r="PVF16" s="170"/>
      <c r="PVG16" s="170"/>
      <c r="PVH16" s="170"/>
      <c r="PVI16" s="170"/>
      <c r="PVJ16" s="170"/>
      <c r="PVK16" s="170"/>
      <c r="PVL16" s="170"/>
      <c r="PVU16" s="170"/>
      <c r="PVV16" s="170"/>
      <c r="PVW16" s="170"/>
      <c r="PVX16" s="170"/>
      <c r="PVY16" s="170"/>
      <c r="PVZ16" s="170"/>
      <c r="PWA16" s="170"/>
      <c r="PWJ16" s="170"/>
      <c r="PWK16" s="170"/>
      <c r="PWL16" s="170"/>
      <c r="PWM16" s="170"/>
      <c r="PWN16" s="170"/>
      <c r="PWO16" s="170"/>
      <c r="PWP16" s="170"/>
      <c r="PWY16" s="170"/>
      <c r="PWZ16" s="170"/>
      <c r="PXA16" s="170"/>
      <c r="PXB16" s="170"/>
      <c r="PXC16" s="170"/>
      <c r="PXD16" s="170"/>
      <c r="PXE16" s="170"/>
      <c r="PXN16" s="170"/>
      <c r="PXO16" s="170"/>
      <c r="PXP16" s="170"/>
      <c r="PXQ16" s="170"/>
      <c r="PXR16" s="170"/>
      <c r="PXS16" s="170"/>
      <c r="PXT16" s="170"/>
      <c r="PYC16" s="170"/>
      <c r="PYD16" s="170"/>
      <c r="PYE16" s="170"/>
      <c r="PYF16" s="170"/>
      <c r="PYG16" s="170"/>
      <c r="PYH16" s="170"/>
      <c r="PYI16" s="170"/>
      <c r="PYR16" s="170"/>
      <c r="PYS16" s="170"/>
      <c r="PYT16" s="170"/>
      <c r="PYU16" s="170"/>
      <c r="PYV16" s="170"/>
      <c r="PYW16" s="170"/>
      <c r="PYX16" s="170"/>
      <c r="PZG16" s="170"/>
      <c r="PZH16" s="170"/>
      <c r="PZI16" s="170"/>
      <c r="PZJ16" s="170"/>
      <c r="PZK16" s="170"/>
      <c r="PZL16" s="170"/>
      <c r="PZM16" s="170"/>
      <c r="PZV16" s="170"/>
      <c r="PZW16" s="170"/>
      <c r="PZX16" s="170"/>
      <c r="PZY16" s="170"/>
      <c r="PZZ16" s="170"/>
      <c r="QAA16" s="170"/>
      <c r="QAB16" s="170"/>
      <c r="QAK16" s="170"/>
      <c r="QAL16" s="170"/>
      <c r="QAM16" s="170"/>
      <c r="QAN16" s="170"/>
      <c r="QAO16" s="170"/>
      <c r="QAP16" s="170"/>
      <c r="QAQ16" s="170"/>
      <c r="QAZ16" s="170"/>
      <c r="QBA16" s="170"/>
      <c r="QBB16" s="170"/>
      <c r="QBC16" s="170"/>
      <c r="QBD16" s="170"/>
      <c r="QBE16" s="170"/>
      <c r="QBF16" s="170"/>
      <c r="QBO16" s="170"/>
      <c r="QBP16" s="170"/>
      <c r="QBQ16" s="170"/>
      <c r="QBR16" s="170"/>
      <c r="QBS16" s="170"/>
      <c r="QBT16" s="170"/>
      <c r="QBU16" s="170"/>
      <c r="QCD16" s="170"/>
      <c r="QCE16" s="170"/>
      <c r="QCF16" s="170"/>
      <c r="QCG16" s="170"/>
      <c r="QCH16" s="170"/>
      <c r="QCI16" s="170"/>
      <c r="QCJ16" s="170"/>
      <c r="QCS16" s="170"/>
      <c r="QCT16" s="170"/>
      <c r="QCU16" s="170"/>
      <c r="QCV16" s="170"/>
      <c r="QCW16" s="170"/>
      <c r="QCX16" s="170"/>
      <c r="QCY16" s="170"/>
      <c r="QDH16" s="170"/>
      <c r="QDI16" s="170"/>
      <c r="QDJ16" s="170"/>
      <c r="QDK16" s="170"/>
      <c r="QDL16" s="170"/>
      <c r="QDM16" s="170"/>
      <c r="QDN16" s="170"/>
      <c r="QDW16" s="170"/>
      <c r="QDX16" s="170"/>
      <c r="QDY16" s="170"/>
      <c r="QDZ16" s="170"/>
      <c r="QEA16" s="170"/>
      <c r="QEB16" s="170"/>
      <c r="QEC16" s="170"/>
      <c r="QEL16" s="170"/>
      <c r="QEM16" s="170"/>
      <c r="QEN16" s="170"/>
      <c r="QEO16" s="170"/>
      <c r="QEP16" s="170"/>
      <c r="QEQ16" s="170"/>
      <c r="QER16" s="170"/>
      <c r="QFA16" s="170"/>
      <c r="QFB16" s="170"/>
      <c r="QFC16" s="170"/>
      <c r="QFD16" s="170"/>
      <c r="QFE16" s="170"/>
      <c r="QFF16" s="170"/>
      <c r="QFG16" s="170"/>
      <c r="QFP16" s="170"/>
      <c r="QFQ16" s="170"/>
      <c r="QFR16" s="170"/>
      <c r="QFS16" s="170"/>
      <c r="QFT16" s="170"/>
      <c r="QFU16" s="170"/>
      <c r="QFV16" s="170"/>
      <c r="QGE16" s="170"/>
      <c r="QGF16" s="170"/>
      <c r="QGG16" s="170"/>
      <c r="QGH16" s="170"/>
      <c r="QGI16" s="170"/>
      <c r="QGJ16" s="170"/>
      <c r="QGK16" s="170"/>
      <c r="QGT16" s="170"/>
      <c r="QGU16" s="170"/>
      <c r="QGV16" s="170"/>
      <c r="QGW16" s="170"/>
      <c r="QGX16" s="170"/>
      <c r="QGY16" s="170"/>
      <c r="QGZ16" s="170"/>
      <c r="QHI16" s="170"/>
      <c r="QHJ16" s="170"/>
      <c r="QHK16" s="170"/>
      <c r="QHL16" s="170"/>
      <c r="QHM16" s="170"/>
      <c r="QHN16" s="170"/>
      <c r="QHO16" s="170"/>
      <c r="QHX16" s="170"/>
      <c r="QHY16" s="170"/>
      <c r="QHZ16" s="170"/>
      <c r="QIA16" s="170"/>
      <c r="QIB16" s="170"/>
      <c r="QIC16" s="170"/>
      <c r="QID16" s="170"/>
      <c r="QIM16" s="170"/>
      <c r="QIN16" s="170"/>
      <c r="QIO16" s="170"/>
      <c r="QIP16" s="170"/>
      <c r="QIQ16" s="170"/>
      <c r="QIR16" s="170"/>
      <c r="QIS16" s="170"/>
      <c r="QJB16" s="170"/>
      <c r="QJC16" s="170"/>
      <c r="QJD16" s="170"/>
      <c r="QJE16" s="170"/>
      <c r="QJF16" s="170"/>
      <c r="QJG16" s="170"/>
      <c r="QJH16" s="170"/>
      <c r="QJQ16" s="170"/>
      <c r="QJR16" s="170"/>
      <c r="QJS16" s="170"/>
      <c r="QJT16" s="170"/>
      <c r="QJU16" s="170"/>
      <c r="QJV16" s="170"/>
      <c r="QJW16" s="170"/>
      <c r="QKF16" s="170"/>
      <c r="QKG16" s="170"/>
      <c r="QKH16" s="170"/>
      <c r="QKI16" s="170"/>
      <c r="QKJ16" s="170"/>
      <c r="QKK16" s="170"/>
      <c r="QKL16" s="170"/>
      <c r="QKU16" s="170"/>
      <c r="QKV16" s="170"/>
      <c r="QKW16" s="170"/>
      <c r="QKX16" s="170"/>
      <c r="QKY16" s="170"/>
      <c r="QKZ16" s="170"/>
      <c r="QLA16" s="170"/>
      <c r="QLJ16" s="170"/>
      <c r="QLK16" s="170"/>
      <c r="QLL16" s="170"/>
      <c r="QLM16" s="170"/>
      <c r="QLN16" s="170"/>
      <c r="QLO16" s="170"/>
      <c r="QLP16" s="170"/>
      <c r="QLY16" s="170"/>
      <c r="QLZ16" s="170"/>
      <c r="QMA16" s="170"/>
      <c r="QMB16" s="170"/>
      <c r="QMC16" s="170"/>
      <c r="QMD16" s="170"/>
      <c r="QME16" s="170"/>
      <c r="QMN16" s="170"/>
      <c r="QMO16" s="170"/>
      <c r="QMP16" s="170"/>
      <c r="QMQ16" s="170"/>
      <c r="QMR16" s="170"/>
      <c r="QMS16" s="170"/>
      <c r="QMT16" s="170"/>
      <c r="QNC16" s="170"/>
      <c r="QND16" s="170"/>
      <c r="QNE16" s="170"/>
      <c r="QNF16" s="170"/>
      <c r="QNG16" s="170"/>
      <c r="QNH16" s="170"/>
      <c r="QNI16" s="170"/>
      <c r="QNR16" s="170"/>
      <c r="QNS16" s="170"/>
      <c r="QNT16" s="170"/>
      <c r="QNU16" s="170"/>
      <c r="QNV16" s="170"/>
      <c r="QNW16" s="170"/>
      <c r="QNX16" s="170"/>
      <c r="QOG16" s="170"/>
      <c r="QOH16" s="170"/>
      <c r="QOI16" s="170"/>
      <c r="QOJ16" s="170"/>
      <c r="QOK16" s="170"/>
      <c r="QOL16" s="170"/>
      <c r="QOM16" s="170"/>
      <c r="QOV16" s="170"/>
      <c r="QOW16" s="170"/>
      <c r="QOX16" s="170"/>
      <c r="QOY16" s="170"/>
      <c r="QOZ16" s="170"/>
      <c r="QPA16" s="170"/>
      <c r="QPB16" s="170"/>
      <c r="QPK16" s="170"/>
      <c r="QPL16" s="170"/>
      <c r="QPM16" s="170"/>
      <c r="QPN16" s="170"/>
      <c r="QPO16" s="170"/>
      <c r="QPP16" s="170"/>
      <c r="QPQ16" s="170"/>
      <c r="QPZ16" s="170"/>
      <c r="QQA16" s="170"/>
      <c r="QQB16" s="170"/>
      <c r="QQC16" s="170"/>
      <c r="QQD16" s="170"/>
      <c r="QQE16" s="170"/>
      <c r="QQF16" s="170"/>
      <c r="QQO16" s="170"/>
      <c r="QQP16" s="170"/>
      <c r="QQQ16" s="170"/>
      <c r="QQR16" s="170"/>
      <c r="QQS16" s="170"/>
      <c r="QQT16" s="170"/>
      <c r="QQU16" s="170"/>
      <c r="QRD16" s="170"/>
      <c r="QRE16" s="170"/>
      <c r="QRF16" s="170"/>
      <c r="QRG16" s="170"/>
      <c r="QRH16" s="170"/>
      <c r="QRI16" s="170"/>
      <c r="QRJ16" s="170"/>
      <c r="QRS16" s="170"/>
      <c r="QRT16" s="170"/>
      <c r="QRU16" s="170"/>
      <c r="QRV16" s="170"/>
      <c r="QRW16" s="170"/>
      <c r="QRX16" s="170"/>
      <c r="QRY16" s="170"/>
      <c r="QSH16" s="170"/>
      <c r="QSI16" s="170"/>
      <c r="QSJ16" s="170"/>
      <c r="QSK16" s="170"/>
      <c r="QSL16" s="170"/>
      <c r="QSM16" s="170"/>
      <c r="QSN16" s="170"/>
      <c r="QSW16" s="170"/>
      <c r="QSX16" s="170"/>
      <c r="QSY16" s="170"/>
      <c r="QSZ16" s="170"/>
      <c r="QTA16" s="170"/>
      <c r="QTB16" s="170"/>
      <c r="QTC16" s="170"/>
      <c r="QTL16" s="170"/>
      <c r="QTM16" s="170"/>
      <c r="QTN16" s="170"/>
      <c r="QTO16" s="170"/>
      <c r="QTP16" s="170"/>
      <c r="QTQ16" s="170"/>
      <c r="QTR16" s="170"/>
      <c r="QUA16" s="170"/>
      <c r="QUB16" s="170"/>
      <c r="QUC16" s="170"/>
      <c r="QUD16" s="170"/>
      <c r="QUE16" s="170"/>
      <c r="QUF16" s="170"/>
      <c r="QUG16" s="170"/>
      <c r="QUP16" s="170"/>
      <c r="QUQ16" s="170"/>
      <c r="QUR16" s="170"/>
      <c r="QUS16" s="170"/>
      <c r="QUT16" s="170"/>
      <c r="QUU16" s="170"/>
      <c r="QUV16" s="170"/>
      <c r="QVE16" s="170"/>
      <c r="QVF16" s="170"/>
      <c r="QVG16" s="170"/>
      <c r="QVH16" s="170"/>
      <c r="QVI16" s="170"/>
      <c r="QVJ16" s="170"/>
      <c r="QVK16" s="170"/>
      <c r="QVT16" s="170"/>
      <c r="QVU16" s="170"/>
      <c r="QVV16" s="170"/>
      <c r="QVW16" s="170"/>
      <c r="QVX16" s="170"/>
      <c r="QVY16" s="170"/>
      <c r="QVZ16" s="170"/>
      <c r="QWI16" s="170"/>
      <c r="QWJ16" s="170"/>
      <c r="QWK16" s="170"/>
      <c r="QWL16" s="170"/>
      <c r="QWM16" s="170"/>
      <c r="QWN16" s="170"/>
      <c r="QWO16" s="170"/>
      <c r="QWX16" s="170"/>
      <c r="QWY16" s="170"/>
      <c r="QWZ16" s="170"/>
      <c r="QXA16" s="170"/>
      <c r="QXB16" s="170"/>
      <c r="QXC16" s="170"/>
      <c r="QXD16" s="170"/>
      <c r="QXM16" s="170"/>
      <c r="QXN16" s="170"/>
      <c r="QXO16" s="170"/>
      <c r="QXP16" s="170"/>
      <c r="QXQ16" s="170"/>
      <c r="QXR16" s="170"/>
      <c r="QXS16" s="170"/>
      <c r="QYB16" s="170"/>
      <c r="QYC16" s="170"/>
      <c r="QYD16" s="170"/>
      <c r="QYE16" s="170"/>
      <c r="QYF16" s="170"/>
      <c r="QYG16" s="170"/>
      <c r="QYH16" s="170"/>
      <c r="QYQ16" s="170"/>
      <c r="QYR16" s="170"/>
      <c r="QYS16" s="170"/>
      <c r="QYT16" s="170"/>
      <c r="QYU16" s="170"/>
      <c r="QYV16" s="170"/>
      <c r="QYW16" s="170"/>
      <c r="QZF16" s="170"/>
      <c r="QZG16" s="170"/>
      <c r="QZH16" s="170"/>
      <c r="QZI16" s="170"/>
      <c r="QZJ16" s="170"/>
      <c r="QZK16" s="170"/>
      <c r="QZL16" s="170"/>
      <c r="QZU16" s="170"/>
      <c r="QZV16" s="170"/>
      <c r="QZW16" s="170"/>
      <c r="QZX16" s="170"/>
      <c r="QZY16" s="170"/>
      <c r="QZZ16" s="170"/>
      <c r="RAA16" s="170"/>
      <c r="RAJ16" s="170"/>
      <c r="RAK16" s="170"/>
      <c r="RAL16" s="170"/>
      <c r="RAM16" s="170"/>
      <c r="RAN16" s="170"/>
      <c r="RAO16" s="170"/>
      <c r="RAP16" s="170"/>
      <c r="RAY16" s="170"/>
      <c r="RAZ16" s="170"/>
      <c r="RBA16" s="170"/>
      <c r="RBB16" s="170"/>
      <c r="RBC16" s="170"/>
      <c r="RBD16" s="170"/>
      <c r="RBE16" s="170"/>
      <c r="RBN16" s="170"/>
      <c r="RBO16" s="170"/>
      <c r="RBP16" s="170"/>
      <c r="RBQ16" s="170"/>
      <c r="RBR16" s="170"/>
      <c r="RBS16" s="170"/>
      <c r="RBT16" s="170"/>
      <c r="RCC16" s="170"/>
      <c r="RCD16" s="170"/>
      <c r="RCE16" s="170"/>
      <c r="RCF16" s="170"/>
      <c r="RCG16" s="170"/>
      <c r="RCH16" s="170"/>
      <c r="RCI16" s="170"/>
      <c r="RCR16" s="170"/>
      <c r="RCS16" s="170"/>
      <c r="RCT16" s="170"/>
      <c r="RCU16" s="170"/>
      <c r="RCV16" s="170"/>
      <c r="RCW16" s="170"/>
      <c r="RCX16" s="170"/>
      <c r="RDG16" s="170"/>
      <c r="RDH16" s="170"/>
      <c r="RDI16" s="170"/>
      <c r="RDJ16" s="170"/>
      <c r="RDK16" s="170"/>
      <c r="RDL16" s="170"/>
      <c r="RDM16" s="170"/>
      <c r="RDV16" s="170"/>
      <c r="RDW16" s="170"/>
      <c r="RDX16" s="170"/>
      <c r="RDY16" s="170"/>
      <c r="RDZ16" s="170"/>
      <c r="REA16" s="170"/>
      <c r="REB16" s="170"/>
      <c r="REK16" s="170"/>
      <c r="REL16" s="170"/>
      <c r="REM16" s="170"/>
      <c r="REN16" s="170"/>
      <c r="REO16" s="170"/>
      <c r="REP16" s="170"/>
      <c r="REQ16" s="170"/>
      <c r="REZ16" s="170"/>
      <c r="RFA16" s="170"/>
      <c r="RFB16" s="170"/>
      <c r="RFC16" s="170"/>
      <c r="RFD16" s="170"/>
      <c r="RFE16" s="170"/>
      <c r="RFF16" s="170"/>
      <c r="RFO16" s="170"/>
      <c r="RFP16" s="170"/>
      <c r="RFQ16" s="170"/>
      <c r="RFR16" s="170"/>
      <c r="RFS16" s="170"/>
      <c r="RFT16" s="170"/>
      <c r="RFU16" s="170"/>
      <c r="RGD16" s="170"/>
      <c r="RGE16" s="170"/>
      <c r="RGF16" s="170"/>
      <c r="RGG16" s="170"/>
      <c r="RGH16" s="170"/>
      <c r="RGI16" s="170"/>
      <c r="RGJ16" s="170"/>
      <c r="RGS16" s="170"/>
      <c r="RGT16" s="170"/>
      <c r="RGU16" s="170"/>
      <c r="RGV16" s="170"/>
      <c r="RGW16" s="170"/>
      <c r="RGX16" s="170"/>
      <c r="RGY16" s="170"/>
      <c r="RHH16" s="170"/>
      <c r="RHI16" s="170"/>
      <c r="RHJ16" s="170"/>
      <c r="RHK16" s="170"/>
      <c r="RHL16" s="170"/>
      <c r="RHM16" s="170"/>
      <c r="RHN16" s="170"/>
      <c r="RHW16" s="170"/>
      <c r="RHX16" s="170"/>
      <c r="RHY16" s="170"/>
      <c r="RHZ16" s="170"/>
      <c r="RIA16" s="170"/>
      <c r="RIB16" s="170"/>
      <c r="RIC16" s="170"/>
      <c r="RIL16" s="170"/>
      <c r="RIM16" s="170"/>
      <c r="RIN16" s="170"/>
      <c r="RIO16" s="170"/>
      <c r="RIP16" s="170"/>
      <c r="RIQ16" s="170"/>
      <c r="RIR16" s="170"/>
      <c r="RJA16" s="170"/>
      <c r="RJB16" s="170"/>
      <c r="RJC16" s="170"/>
      <c r="RJD16" s="170"/>
      <c r="RJE16" s="170"/>
      <c r="RJF16" s="170"/>
      <c r="RJG16" s="170"/>
      <c r="RJP16" s="170"/>
      <c r="RJQ16" s="170"/>
      <c r="RJR16" s="170"/>
      <c r="RJS16" s="170"/>
      <c r="RJT16" s="170"/>
      <c r="RJU16" s="170"/>
      <c r="RJV16" s="170"/>
      <c r="RKE16" s="170"/>
      <c r="RKF16" s="170"/>
      <c r="RKG16" s="170"/>
      <c r="RKH16" s="170"/>
      <c r="RKI16" s="170"/>
      <c r="RKJ16" s="170"/>
      <c r="RKK16" s="170"/>
      <c r="RKT16" s="170"/>
      <c r="RKU16" s="170"/>
      <c r="RKV16" s="170"/>
      <c r="RKW16" s="170"/>
      <c r="RKX16" s="170"/>
      <c r="RKY16" s="170"/>
      <c r="RKZ16" s="170"/>
      <c r="RLI16" s="170"/>
      <c r="RLJ16" s="170"/>
      <c r="RLK16" s="170"/>
      <c r="RLL16" s="170"/>
      <c r="RLM16" s="170"/>
      <c r="RLN16" s="170"/>
      <c r="RLO16" s="170"/>
      <c r="RLX16" s="170"/>
      <c r="RLY16" s="170"/>
      <c r="RLZ16" s="170"/>
      <c r="RMA16" s="170"/>
      <c r="RMB16" s="170"/>
      <c r="RMC16" s="170"/>
      <c r="RMD16" s="170"/>
      <c r="RMM16" s="170"/>
      <c r="RMN16" s="170"/>
      <c r="RMO16" s="170"/>
      <c r="RMP16" s="170"/>
      <c r="RMQ16" s="170"/>
      <c r="RMR16" s="170"/>
      <c r="RMS16" s="170"/>
      <c r="RNB16" s="170"/>
      <c r="RNC16" s="170"/>
      <c r="RND16" s="170"/>
      <c r="RNE16" s="170"/>
      <c r="RNF16" s="170"/>
      <c r="RNG16" s="170"/>
      <c r="RNH16" s="170"/>
      <c r="RNQ16" s="170"/>
      <c r="RNR16" s="170"/>
      <c r="RNS16" s="170"/>
      <c r="RNT16" s="170"/>
      <c r="RNU16" s="170"/>
      <c r="RNV16" s="170"/>
      <c r="RNW16" s="170"/>
      <c r="ROF16" s="170"/>
      <c r="ROG16" s="170"/>
      <c r="ROH16" s="170"/>
      <c r="ROI16" s="170"/>
      <c r="ROJ16" s="170"/>
      <c r="ROK16" s="170"/>
      <c r="ROL16" s="170"/>
      <c r="ROU16" s="170"/>
      <c r="ROV16" s="170"/>
      <c r="ROW16" s="170"/>
      <c r="ROX16" s="170"/>
      <c r="ROY16" s="170"/>
      <c r="ROZ16" s="170"/>
      <c r="RPA16" s="170"/>
      <c r="RPJ16" s="170"/>
      <c r="RPK16" s="170"/>
      <c r="RPL16" s="170"/>
      <c r="RPM16" s="170"/>
      <c r="RPN16" s="170"/>
      <c r="RPO16" s="170"/>
      <c r="RPP16" s="170"/>
      <c r="RPY16" s="170"/>
      <c r="RPZ16" s="170"/>
      <c r="RQA16" s="170"/>
      <c r="RQB16" s="170"/>
      <c r="RQC16" s="170"/>
      <c r="RQD16" s="170"/>
      <c r="RQE16" s="170"/>
      <c r="RQN16" s="170"/>
      <c r="RQO16" s="170"/>
      <c r="RQP16" s="170"/>
      <c r="RQQ16" s="170"/>
      <c r="RQR16" s="170"/>
      <c r="RQS16" s="170"/>
      <c r="RQT16" s="170"/>
      <c r="RRC16" s="170"/>
      <c r="RRD16" s="170"/>
      <c r="RRE16" s="170"/>
      <c r="RRF16" s="170"/>
      <c r="RRG16" s="170"/>
      <c r="RRH16" s="170"/>
      <c r="RRI16" s="170"/>
      <c r="RRR16" s="170"/>
      <c r="RRS16" s="170"/>
      <c r="RRT16" s="170"/>
      <c r="RRU16" s="170"/>
      <c r="RRV16" s="170"/>
      <c r="RRW16" s="170"/>
      <c r="RRX16" s="170"/>
      <c r="RSG16" s="170"/>
      <c r="RSH16" s="170"/>
      <c r="RSI16" s="170"/>
      <c r="RSJ16" s="170"/>
      <c r="RSK16" s="170"/>
      <c r="RSL16" s="170"/>
      <c r="RSM16" s="170"/>
      <c r="RSV16" s="170"/>
      <c r="RSW16" s="170"/>
      <c r="RSX16" s="170"/>
      <c r="RSY16" s="170"/>
      <c r="RSZ16" s="170"/>
      <c r="RTA16" s="170"/>
      <c r="RTB16" s="170"/>
      <c r="RTK16" s="170"/>
      <c r="RTL16" s="170"/>
      <c r="RTM16" s="170"/>
      <c r="RTN16" s="170"/>
      <c r="RTO16" s="170"/>
      <c r="RTP16" s="170"/>
      <c r="RTQ16" s="170"/>
      <c r="RTZ16" s="170"/>
      <c r="RUA16" s="170"/>
      <c r="RUB16" s="170"/>
      <c r="RUC16" s="170"/>
      <c r="RUD16" s="170"/>
      <c r="RUE16" s="170"/>
      <c r="RUF16" s="170"/>
      <c r="RUO16" s="170"/>
      <c r="RUP16" s="170"/>
      <c r="RUQ16" s="170"/>
      <c r="RUR16" s="170"/>
      <c r="RUS16" s="170"/>
      <c r="RUT16" s="170"/>
      <c r="RUU16" s="170"/>
      <c r="RVD16" s="170"/>
      <c r="RVE16" s="170"/>
      <c r="RVF16" s="170"/>
      <c r="RVG16" s="170"/>
      <c r="RVH16" s="170"/>
      <c r="RVI16" s="170"/>
      <c r="RVJ16" s="170"/>
      <c r="RVS16" s="170"/>
      <c r="RVT16" s="170"/>
      <c r="RVU16" s="170"/>
      <c r="RVV16" s="170"/>
      <c r="RVW16" s="170"/>
      <c r="RVX16" s="170"/>
      <c r="RVY16" s="170"/>
      <c r="RWH16" s="170"/>
      <c r="RWI16" s="170"/>
      <c r="RWJ16" s="170"/>
      <c r="RWK16" s="170"/>
      <c r="RWL16" s="170"/>
      <c r="RWM16" s="170"/>
      <c r="RWN16" s="170"/>
      <c r="RWW16" s="170"/>
      <c r="RWX16" s="170"/>
      <c r="RWY16" s="170"/>
      <c r="RWZ16" s="170"/>
      <c r="RXA16" s="170"/>
      <c r="RXB16" s="170"/>
      <c r="RXC16" s="170"/>
      <c r="RXL16" s="170"/>
      <c r="RXM16" s="170"/>
      <c r="RXN16" s="170"/>
      <c r="RXO16" s="170"/>
      <c r="RXP16" s="170"/>
      <c r="RXQ16" s="170"/>
      <c r="RXR16" s="170"/>
      <c r="RYA16" s="170"/>
      <c r="RYB16" s="170"/>
      <c r="RYC16" s="170"/>
      <c r="RYD16" s="170"/>
      <c r="RYE16" s="170"/>
      <c r="RYF16" s="170"/>
      <c r="RYG16" s="170"/>
      <c r="RYP16" s="170"/>
      <c r="RYQ16" s="170"/>
      <c r="RYR16" s="170"/>
      <c r="RYS16" s="170"/>
      <c r="RYT16" s="170"/>
      <c r="RYU16" s="170"/>
      <c r="RYV16" s="170"/>
      <c r="RZE16" s="170"/>
      <c r="RZF16" s="170"/>
      <c r="RZG16" s="170"/>
      <c r="RZH16" s="170"/>
      <c r="RZI16" s="170"/>
      <c r="RZJ16" s="170"/>
      <c r="RZK16" s="170"/>
      <c r="RZT16" s="170"/>
      <c r="RZU16" s="170"/>
      <c r="RZV16" s="170"/>
      <c r="RZW16" s="170"/>
      <c r="RZX16" s="170"/>
      <c r="RZY16" s="170"/>
      <c r="RZZ16" s="170"/>
      <c r="SAI16" s="170"/>
      <c r="SAJ16" s="170"/>
      <c r="SAK16" s="170"/>
      <c r="SAL16" s="170"/>
      <c r="SAM16" s="170"/>
      <c r="SAN16" s="170"/>
      <c r="SAO16" s="170"/>
      <c r="SAX16" s="170"/>
      <c r="SAY16" s="170"/>
      <c r="SAZ16" s="170"/>
      <c r="SBA16" s="170"/>
      <c r="SBB16" s="170"/>
      <c r="SBC16" s="170"/>
      <c r="SBD16" s="170"/>
      <c r="SBM16" s="170"/>
      <c r="SBN16" s="170"/>
      <c r="SBO16" s="170"/>
      <c r="SBP16" s="170"/>
      <c r="SBQ16" s="170"/>
      <c r="SBR16" s="170"/>
      <c r="SBS16" s="170"/>
      <c r="SCB16" s="170"/>
      <c r="SCC16" s="170"/>
      <c r="SCD16" s="170"/>
      <c r="SCE16" s="170"/>
      <c r="SCF16" s="170"/>
      <c r="SCG16" s="170"/>
      <c r="SCH16" s="170"/>
      <c r="SCQ16" s="170"/>
      <c r="SCR16" s="170"/>
      <c r="SCS16" s="170"/>
      <c r="SCT16" s="170"/>
      <c r="SCU16" s="170"/>
      <c r="SCV16" s="170"/>
      <c r="SCW16" s="170"/>
      <c r="SDF16" s="170"/>
      <c r="SDG16" s="170"/>
      <c r="SDH16" s="170"/>
      <c r="SDI16" s="170"/>
      <c r="SDJ16" s="170"/>
      <c r="SDK16" s="170"/>
      <c r="SDL16" s="170"/>
      <c r="SDU16" s="170"/>
      <c r="SDV16" s="170"/>
      <c r="SDW16" s="170"/>
      <c r="SDX16" s="170"/>
      <c r="SDY16" s="170"/>
      <c r="SDZ16" s="170"/>
      <c r="SEA16" s="170"/>
      <c r="SEJ16" s="170"/>
      <c r="SEK16" s="170"/>
      <c r="SEL16" s="170"/>
      <c r="SEM16" s="170"/>
      <c r="SEN16" s="170"/>
      <c r="SEO16" s="170"/>
      <c r="SEP16" s="170"/>
      <c r="SEY16" s="170"/>
      <c r="SEZ16" s="170"/>
      <c r="SFA16" s="170"/>
      <c r="SFB16" s="170"/>
      <c r="SFC16" s="170"/>
      <c r="SFD16" s="170"/>
      <c r="SFE16" s="170"/>
      <c r="SFN16" s="170"/>
      <c r="SFO16" s="170"/>
      <c r="SFP16" s="170"/>
      <c r="SFQ16" s="170"/>
      <c r="SFR16" s="170"/>
      <c r="SFS16" s="170"/>
      <c r="SFT16" s="170"/>
      <c r="SGC16" s="170"/>
      <c r="SGD16" s="170"/>
      <c r="SGE16" s="170"/>
      <c r="SGF16" s="170"/>
      <c r="SGG16" s="170"/>
      <c r="SGH16" s="170"/>
      <c r="SGI16" s="170"/>
      <c r="SGR16" s="170"/>
      <c r="SGS16" s="170"/>
      <c r="SGT16" s="170"/>
      <c r="SGU16" s="170"/>
      <c r="SGV16" s="170"/>
      <c r="SGW16" s="170"/>
      <c r="SGX16" s="170"/>
      <c r="SHG16" s="170"/>
      <c r="SHH16" s="170"/>
      <c r="SHI16" s="170"/>
      <c r="SHJ16" s="170"/>
      <c r="SHK16" s="170"/>
      <c r="SHL16" s="170"/>
      <c r="SHM16" s="170"/>
      <c r="SHV16" s="170"/>
      <c r="SHW16" s="170"/>
      <c r="SHX16" s="170"/>
      <c r="SHY16" s="170"/>
      <c r="SHZ16" s="170"/>
      <c r="SIA16" s="170"/>
      <c r="SIB16" s="170"/>
      <c r="SIK16" s="170"/>
      <c r="SIL16" s="170"/>
      <c r="SIM16" s="170"/>
      <c r="SIN16" s="170"/>
      <c r="SIO16" s="170"/>
      <c r="SIP16" s="170"/>
      <c r="SIQ16" s="170"/>
      <c r="SIZ16" s="170"/>
      <c r="SJA16" s="170"/>
      <c r="SJB16" s="170"/>
      <c r="SJC16" s="170"/>
      <c r="SJD16" s="170"/>
      <c r="SJE16" s="170"/>
      <c r="SJF16" s="170"/>
      <c r="SJO16" s="170"/>
      <c r="SJP16" s="170"/>
      <c r="SJQ16" s="170"/>
      <c r="SJR16" s="170"/>
      <c r="SJS16" s="170"/>
      <c r="SJT16" s="170"/>
      <c r="SJU16" s="170"/>
      <c r="SKD16" s="170"/>
      <c r="SKE16" s="170"/>
      <c r="SKF16" s="170"/>
      <c r="SKG16" s="170"/>
      <c r="SKH16" s="170"/>
      <c r="SKI16" s="170"/>
      <c r="SKJ16" s="170"/>
      <c r="SKS16" s="170"/>
      <c r="SKT16" s="170"/>
      <c r="SKU16" s="170"/>
      <c r="SKV16" s="170"/>
      <c r="SKW16" s="170"/>
      <c r="SKX16" s="170"/>
      <c r="SKY16" s="170"/>
      <c r="SLH16" s="170"/>
      <c r="SLI16" s="170"/>
      <c r="SLJ16" s="170"/>
      <c r="SLK16" s="170"/>
      <c r="SLL16" s="170"/>
      <c r="SLM16" s="170"/>
      <c r="SLN16" s="170"/>
      <c r="SLW16" s="170"/>
      <c r="SLX16" s="170"/>
      <c r="SLY16" s="170"/>
      <c r="SLZ16" s="170"/>
      <c r="SMA16" s="170"/>
      <c r="SMB16" s="170"/>
      <c r="SMC16" s="170"/>
      <c r="SML16" s="170"/>
      <c r="SMM16" s="170"/>
      <c r="SMN16" s="170"/>
      <c r="SMO16" s="170"/>
      <c r="SMP16" s="170"/>
      <c r="SMQ16" s="170"/>
      <c r="SMR16" s="170"/>
      <c r="SNA16" s="170"/>
      <c r="SNB16" s="170"/>
      <c r="SNC16" s="170"/>
      <c r="SND16" s="170"/>
      <c r="SNE16" s="170"/>
      <c r="SNF16" s="170"/>
      <c r="SNG16" s="170"/>
      <c r="SNP16" s="170"/>
      <c r="SNQ16" s="170"/>
      <c r="SNR16" s="170"/>
      <c r="SNS16" s="170"/>
      <c r="SNT16" s="170"/>
      <c r="SNU16" s="170"/>
      <c r="SNV16" s="170"/>
      <c r="SOE16" s="170"/>
      <c r="SOF16" s="170"/>
      <c r="SOG16" s="170"/>
      <c r="SOH16" s="170"/>
      <c r="SOI16" s="170"/>
      <c r="SOJ16" s="170"/>
      <c r="SOK16" s="170"/>
      <c r="SOT16" s="170"/>
      <c r="SOU16" s="170"/>
      <c r="SOV16" s="170"/>
      <c r="SOW16" s="170"/>
      <c r="SOX16" s="170"/>
      <c r="SOY16" s="170"/>
      <c r="SOZ16" s="170"/>
      <c r="SPI16" s="170"/>
      <c r="SPJ16" s="170"/>
      <c r="SPK16" s="170"/>
      <c r="SPL16" s="170"/>
      <c r="SPM16" s="170"/>
      <c r="SPN16" s="170"/>
      <c r="SPO16" s="170"/>
      <c r="SPX16" s="170"/>
      <c r="SPY16" s="170"/>
      <c r="SPZ16" s="170"/>
      <c r="SQA16" s="170"/>
      <c r="SQB16" s="170"/>
      <c r="SQC16" s="170"/>
      <c r="SQD16" s="170"/>
      <c r="SQM16" s="170"/>
      <c r="SQN16" s="170"/>
      <c r="SQO16" s="170"/>
      <c r="SQP16" s="170"/>
      <c r="SQQ16" s="170"/>
      <c r="SQR16" s="170"/>
      <c r="SQS16" s="170"/>
      <c r="SRB16" s="170"/>
      <c r="SRC16" s="170"/>
      <c r="SRD16" s="170"/>
      <c r="SRE16" s="170"/>
      <c r="SRF16" s="170"/>
      <c r="SRG16" s="170"/>
      <c r="SRH16" s="170"/>
      <c r="SRQ16" s="170"/>
      <c r="SRR16" s="170"/>
      <c r="SRS16" s="170"/>
      <c r="SRT16" s="170"/>
      <c r="SRU16" s="170"/>
      <c r="SRV16" s="170"/>
      <c r="SRW16" s="170"/>
      <c r="SSF16" s="170"/>
      <c r="SSG16" s="170"/>
      <c r="SSH16" s="170"/>
      <c r="SSI16" s="170"/>
      <c r="SSJ16" s="170"/>
      <c r="SSK16" s="170"/>
      <c r="SSL16" s="170"/>
      <c r="SSU16" s="170"/>
      <c r="SSV16" s="170"/>
      <c r="SSW16" s="170"/>
      <c r="SSX16" s="170"/>
      <c r="SSY16" s="170"/>
      <c r="SSZ16" s="170"/>
      <c r="STA16" s="170"/>
      <c r="STJ16" s="170"/>
      <c r="STK16" s="170"/>
      <c r="STL16" s="170"/>
      <c r="STM16" s="170"/>
      <c r="STN16" s="170"/>
      <c r="STO16" s="170"/>
      <c r="STP16" s="170"/>
      <c r="STY16" s="170"/>
      <c r="STZ16" s="170"/>
      <c r="SUA16" s="170"/>
      <c r="SUB16" s="170"/>
      <c r="SUC16" s="170"/>
      <c r="SUD16" s="170"/>
      <c r="SUE16" s="170"/>
      <c r="SUN16" s="170"/>
      <c r="SUO16" s="170"/>
      <c r="SUP16" s="170"/>
      <c r="SUQ16" s="170"/>
      <c r="SUR16" s="170"/>
      <c r="SUS16" s="170"/>
      <c r="SUT16" s="170"/>
      <c r="SVC16" s="170"/>
      <c r="SVD16" s="170"/>
      <c r="SVE16" s="170"/>
      <c r="SVF16" s="170"/>
      <c r="SVG16" s="170"/>
      <c r="SVH16" s="170"/>
      <c r="SVI16" s="170"/>
      <c r="SVR16" s="170"/>
      <c r="SVS16" s="170"/>
      <c r="SVT16" s="170"/>
      <c r="SVU16" s="170"/>
      <c r="SVV16" s="170"/>
      <c r="SVW16" s="170"/>
      <c r="SVX16" s="170"/>
      <c r="SWG16" s="170"/>
      <c r="SWH16" s="170"/>
      <c r="SWI16" s="170"/>
      <c r="SWJ16" s="170"/>
      <c r="SWK16" s="170"/>
      <c r="SWL16" s="170"/>
      <c r="SWM16" s="170"/>
      <c r="SWV16" s="170"/>
      <c r="SWW16" s="170"/>
      <c r="SWX16" s="170"/>
      <c r="SWY16" s="170"/>
      <c r="SWZ16" s="170"/>
      <c r="SXA16" s="170"/>
      <c r="SXB16" s="170"/>
      <c r="SXK16" s="170"/>
      <c r="SXL16" s="170"/>
      <c r="SXM16" s="170"/>
      <c r="SXN16" s="170"/>
      <c r="SXO16" s="170"/>
      <c r="SXP16" s="170"/>
      <c r="SXQ16" s="170"/>
      <c r="SXZ16" s="170"/>
      <c r="SYA16" s="170"/>
      <c r="SYB16" s="170"/>
      <c r="SYC16" s="170"/>
      <c r="SYD16" s="170"/>
      <c r="SYE16" s="170"/>
      <c r="SYF16" s="170"/>
      <c r="SYO16" s="170"/>
      <c r="SYP16" s="170"/>
      <c r="SYQ16" s="170"/>
      <c r="SYR16" s="170"/>
      <c r="SYS16" s="170"/>
      <c r="SYT16" s="170"/>
      <c r="SYU16" s="170"/>
      <c r="SZD16" s="170"/>
      <c r="SZE16" s="170"/>
      <c r="SZF16" s="170"/>
      <c r="SZG16" s="170"/>
      <c r="SZH16" s="170"/>
      <c r="SZI16" s="170"/>
      <c r="SZJ16" s="170"/>
      <c r="SZS16" s="170"/>
      <c r="SZT16" s="170"/>
      <c r="SZU16" s="170"/>
      <c r="SZV16" s="170"/>
      <c r="SZW16" s="170"/>
      <c r="SZX16" s="170"/>
      <c r="SZY16" s="170"/>
      <c r="TAH16" s="170"/>
      <c r="TAI16" s="170"/>
      <c r="TAJ16" s="170"/>
      <c r="TAK16" s="170"/>
      <c r="TAL16" s="170"/>
      <c r="TAM16" s="170"/>
      <c r="TAN16" s="170"/>
      <c r="TAW16" s="170"/>
      <c r="TAX16" s="170"/>
      <c r="TAY16" s="170"/>
      <c r="TAZ16" s="170"/>
      <c r="TBA16" s="170"/>
      <c r="TBB16" s="170"/>
      <c r="TBC16" s="170"/>
      <c r="TBL16" s="170"/>
      <c r="TBM16" s="170"/>
      <c r="TBN16" s="170"/>
      <c r="TBO16" s="170"/>
      <c r="TBP16" s="170"/>
      <c r="TBQ16" s="170"/>
      <c r="TBR16" s="170"/>
      <c r="TCA16" s="170"/>
      <c r="TCB16" s="170"/>
      <c r="TCC16" s="170"/>
      <c r="TCD16" s="170"/>
      <c r="TCE16" s="170"/>
      <c r="TCF16" s="170"/>
      <c r="TCG16" s="170"/>
      <c r="TCP16" s="170"/>
      <c r="TCQ16" s="170"/>
      <c r="TCR16" s="170"/>
      <c r="TCS16" s="170"/>
      <c r="TCT16" s="170"/>
      <c r="TCU16" s="170"/>
      <c r="TCV16" s="170"/>
      <c r="TDE16" s="170"/>
      <c r="TDF16" s="170"/>
      <c r="TDG16" s="170"/>
      <c r="TDH16" s="170"/>
      <c r="TDI16" s="170"/>
      <c r="TDJ16" s="170"/>
      <c r="TDK16" s="170"/>
      <c r="TDT16" s="170"/>
      <c r="TDU16" s="170"/>
      <c r="TDV16" s="170"/>
      <c r="TDW16" s="170"/>
      <c r="TDX16" s="170"/>
      <c r="TDY16" s="170"/>
      <c r="TDZ16" s="170"/>
      <c r="TEI16" s="170"/>
      <c r="TEJ16" s="170"/>
      <c r="TEK16" s="170"/>
      <c r="TEL16" s="170"/>
      <c r="TEM16" s="170"/>
      <c r="TEN16" s="170"/>
      <c r="TEO16" s="170"/>
      <c r="TEX16" s="170"/>
      <c r="TEY16" s="170"/>
      <c r="TEZ16" s="170"/>
      <c r="TFA16" s="170"/>
      <c r="TFB16" s="170"/>
      <c r="TFC16" s="170"/>
      <c r="TFD16" s="170"/>
      <c r="TFM16" s="170"/>
      <c r="TFN16" s="170"/>
      <c r="TFO16" s="170"/>
      <c r="TFP16" s="170"/>
      <c r="TFQ16" s="170"/>
      <c r="TFR16" s="170"/>
      <c r="TFS16" s="170"/>
      <c r="TGB16" s="170"/>
      <c r="TGC16" s="170"/>
      <c r="TGD16" s="170"/>
      <c r="TGE16" s="170"/>
      <c r="TGF16" s="170"/>
      <c r="TGG16" s="170"/>
      <c r="TGH16" s="170"/>
      <c r="TGQ16" s="170"/>
      <c r="TGR16" s="170"/>
      <c r="TGS16" s="170"/>
      <c r="TGT16" s="170"/>
      <c r="TGU16" s="170"/>
      <c r="TGV16" s="170"/>
      <c r="TGW16" s="170"/>
      <c r="THF16" s="170"/>
      <c r="THG16" s="170"/>
      <c r="THH16" s="170"/>
      <c r="THI16" s="170"/>
      <c r="THJ16" s="170"/>
      <c r="THK16" s="170"/>
      <c r="THL16" s="170"/>
      <c r="THU16" s="170"/>
      <c r="THV16" s="170"/>
      <c r="THW16" s="170"/>
      <c r="THX16" s="170"/>
      <c r="THY16" s="170"/>
      <c r="THZ16" s="170"/>
      <c r="TIA16" s="170"/>
      <c r="TIJ16" s="170"/>
      <c r="TIK16" s="170"/>
      <c r="TIL16" s="170"/>
      <c r="TIM16" s="170"/>
      <c r="TIN16" s="170"/>
      <c r="TIO16" s="170"/>
      <c r="TIP16" s="170"/>
      <c r="TIY16" s="170"/>
      <c r="TIZ16" s="170"/>
      <c r="TJA16" s="170"/>
      <c r="TJB16" s="170"/>
      <c r="TJC16" s="170"/>
      <c r="TJD16" s="170"/>
      <c r="TJE16" s="170"/>
      <c r="TJN16" s="170"/>
      <c r="TJO16" s="170"/>
      <c r="TJP16" s="170"/>
      <c r="TJQ16" s="170"/>
      <c r="TJR16" s="170"/>
      <c r="TJS16" s="170"/>
      <c r="TJT16" s="170"/>
      <c r="TKC16" s="170"/>
      <c r="TKD16" s="170"/>
      <c r="TKE16" s="170"/>
      <c r="TKF16" s="170"/>
      <c r="TKG16" s="170"/>
      <c r="TKH16" s="170"/>
      <c r="TKI16" s="170"/>
      <c r="TKR16" s="170"/>
      <c r="TKS16" s="170"/>
      <c r="TKT16" s="170"/>
      <c r="TKU16" s="170"/>
      <c r="TKV16" s="170"/>
      <c r="TKW16" s="170"/>
      <c r="TKX16" s="170"/>
      <c r="TLG16" s="170"/>
      <c r="TLH16" s="170"/>
      <c r="TLI16" s="170"/>
      <c r="TLJ16" s="170"/>
      <c r="TLK16" s="170"/>
      <c r="TLL16" s="170"/>
      <c r="TLM16" s="170"/>
      <c r="TLV16" s="170"/>
      <c r="TLW16" s="170"/>
      <c r="TLX16" s="170"/>
      <c r="TLY16" s="170"/>
      <c r="TLZ16" s="170"/>
      <c r="TMA16" s="170"/>
      <c r="TMB16" s="170"/>
      <c r="TMK16" s="170"/>
      <c r="TML16" s="170"/>
      <c r="TMM16" s="170"/>
      <c r="TMN16" s="170"/>
      <c r="TMO16" s="170"/>
      <c r="TMP16" s="170"/>
      <c r="TMQ16" s="170"/>
      <c r="TMZ16" s="170"/>
      <c r="TNA16" s="170"/>
      <c r="TNB16" s="170"/>
      <c r="TNC16" s="170"/>
      <c r="TND16" s="170"/>
      <c r="TNE16" s="170"/>
      <c r="TNF16" s="170"/>
      <c r="TNO16" s="170"/>
      <c r="TNP16" s="170"/>
      <c r="TNQ16" s="170"/>
      <c r="TNR16" s="170"/>
      <c r="TNS16" s="170"/>
      <c r="TNT16" s="170"/>
      <c r="TNU16" s="170"/>
      <c r="TOD16" s="170"/>
      <c r="TOE16" s="170"/>
      <c r="TOF16" s="170"/>
      <c r="TOG16" s="170"/>
      <c r="TOH16" s="170"/>
      <c r="TOI16" s="170"/>
      <c r="TOJ16" s="170"/>
      <c r="TOS16" s="170"/>
      <c r="TOT16" s="170"/>
      <c r="TOU16" s="170"/>
      <c r="TOV16" s="170"/>
      <c r="TOW16" s="170"/>
      <c r="TOX16" s="170"/>
      <c r="TOY16" s="170"/>
      <c r="TPH16" s="170"/>
      <c r="TPI16" s="170"/>
      <c r="TPJ16" s="170"/>
      <c r="TPK16" s="170"/>
      <c r="TPL16" s="170"/>
      <c r="TPM16" s="170"/>
      <c r="TPN16" s="170"/>
      <c r="TPW16" s="170"/>
      <c r="TPX16" s="170"/>
      <c r="TPY16" s="170"/>
      <c r="TPZ16" s="170"/>
      <c r="TQA16" s="170"/>
      <c r="TQB16" s="170"/>
      <c r="TQC16" s="170"/>
      <c r="TQL16" s="170"/>
      <c r="TQM16" s="170"/>
      <c r="TQN16" s="170"/>
      <c r="TQO16" s="170"/>
      <c r="TQP16" s="170"/>
      <c r="TQQ16" s="170"/>
      <c r="TQR16" s="170"/>
      <c r="TRA16" s="170"/>
      <c r="TRB16" s="170"/>
      <c r="TRC16" s="170"/>
      <c r="TRD16" s="170"/>
      <c r="TRE16" s="170"/>
      <c r="TRF16" s="170"/>
      <c r="TRG16" s="170"/>
      <c r="TRP16" s="170"/>
      <c r="TRQ16" s="170"/>
      <c r="TRR16" s="170"/>
      <c r="TRS16" s="170"/>
      <c r="TRT16" s="170"/>
      <c r="TRU16" s="170"/>
      <c r="TRV16" s="170"/>
      <c r="TSE16" s="170"/>
      <c r="TSF16" s="170"/>
      <c r="TSG16" s="170"/>
      <c r="TSH16" s="170"/>
      <c r="TSI16" s="170"/>
      <c r="TSJ16" s="170"/>
      <c r="TSK16" s="170"/>
      <c r="TST16" s="170"/>
      <c r="TSU16" s="170"/>
      <c r="TSV16" s="170"/>
      <c r="TSW16" s="170"/>
      <c r="TSX16" s="170"/>
      <c r="TSY16" s="170"/>
      <c r="TSZ16" s="170"/>
      <c r="TTI16" s="170"/>
      <c r="TTJ16" s="170"/>
      <c r="TTK16" s="170"/>
      <c r="TTL16" s="170"/>
      <c r="TTM16" s="170"/>
      <c r="TTN16" s="170"/>
      <c r="TTO16" s="170"/>
      <c r="TTX16" s="170"/>
      <c r="TTY16" s="170"/>
      <c r="TTZ16" s="170"/>
      <c r="TUA16" s="170"/>
      <c r="TUB16" s="170"/>
      <c r="TUC16" s="170"/>
      <c r="TUD16" s="170"/>
      <c r="TUM16" s="170"/>
      <c r="TUN16" s="170"/>
      <c r="TUO16" s="170"/>
      <c r="TUP16" s="170"/>
      <c r="TUQ16" s="170"/>
      <c r="TUR16" s="170"/>
      <c r="TUS16" s="170"/>
      <c r="TVB16" s="170"/>
      <c r="TVC16" s="170"/>
      <c r="TVD16" s="170"/>
      <c r="TVE16" s="170"/>
      <c r="TVF16" s="170"/>
      <c r="TVG16" s="170"/>
      <c r="TVH16" s="170"/>
      <c r="TVQ16" s="170"/>
      <c r="TVR16" s="170"/>
      <c r="TVS16" s="170"/>
      <c r="TVT16" s="170"/>
      <c r="TVU16" s="170"/>
      <c r="TVV16" s="170"/>
      <c r="TVW16" s="170"/>
      <c r="TWF16" s="170"/>
      <c r="TWG16" s="170"/>
      <c r="TWH16" s="170"/>
      <c r="TWI16" s="170"/>
      <c r="TWJ16" s="170"/>
      <c r="TWK16" s="170"/>
      <c r="TWL16" s="170"/>
      <c r="TWU16" s="170"/>
      <c r="TWV16" s="170"/>
      <c r="TWW16" s="170"/>
      <c r="TWX16" s="170"/>
      <c r="TWY16" s="170"/>
      <c r="TWZ16" s="170"/>
      <c r="TXA16" s="170"/>
      <c r="TXJ16" s="170"/>
      <c r="TXK16" s="170"/>
      <c r="TXL16" s="170"/>
      <c r="TXM16" s="170"/>
      <c r="TXN16" s="170"/>
      <c r="TXO16" s="170"/>
      <c r="TXP16" s="170"/>
      <c r="TXY16" s="170"/>
      <c r="TXZ16" s="170"/>
      <c r="TYA16" s="170"/>
      <c r="TYB16" s="170"/>
      <c r="TYC16" s="170"/>
      <c r="TYD16" s="170"/>
      <c r="TYE16" s="170"/>
      <c r="TYN16" s="170"/>
      <c r="TYO16" s="170"/>
      <c r="TYP16" s="170"/>
      <c r="TYQ16" s="170"/>
      <c r="TYR16" s="170"/>
      <c r="TYS16" s="170"/>
      <c r="TYT16" s="170"/>
      <c r="TZC16" s="170"/>
      <c r="TZD16" s="170"/>
      <c r="TZE16" s="170"/>
      <c r="TZF16" s="170"/>
      <c r="TZG16" s="170"/>
      <c r="TZH16" s="170"/>
      <c r="TZI16" s="170"/>
      <c r="TZR16" s="170"/>
      <c r="TZS16" s="170"/>
      <c r="TZT16" s="170"/>
      <c r="TZU16" s="170"/>
      <c r="TZV16" s="170"/>
      <c r="TZW16" s="170"/>
      <c r="TZX16" s="170"/>
      <c r="UAG16" s="170"/>
      <c r="UAH16" s="170"/>
      <c r="UAI16" s="170"/>
      <c r="UAJ16" s="170"/>
      <c r="UAK16" s="170"/>
      <c r="UAL16" s="170"/>
      <c r="UAM16" s="170"/>
      <c r="UAV16" s="170"/>
      <c r="UAW16" s="170"/>
      <c r="UAX16" s="170"/>
      <c r="UAY16" s="170"/>
      <c r="UAZ16" s="170"/>
      <c r="UBA16" s="170"/>
      <c r="UBB16" s="170"/>
      <c r="UBK16" s="170"/>
      <c r="UBL16" s="170"/>
      <c r="UBM16" s="170"/>
      <c r="UBN16" s="170"/>
      <c r="UBO16" s="170"/>
      <c r="UBP16" s="170"/>
      <c r="UBQ16" s="170"/>
      <c r="UBZ16" s="170"/>
      <c r="UCA16" s="170"/>
      <c r="UCB16" s="170"/>
      <c r="UCC16" s="170"/>
      <c r="UCD16" s="170"/>
      <c r="UCE16" s="170"/>
      <c r="UCF16" s="170"/>
      <c r="UCO16" s="170"/>
      <c r="UCP16" s="170"/>
      <c r="UCQ16" s="170"/>
      <c r="UCR16" s="170"/>
      <c r="UCS16" s="170"/>
      <c r="UCT16" s="170"/>
      <c r="UCU16" s="170"/>
      <c r="UDD16" s="170"/>
      <c r="UDE16" s="170"/>
      <c r="UDF16" s="170"/>
      <c r="UDG16" s="170"/>
      <c r="UDH16" s="170"/>
      <c r="UDI16" s="170"/>
      <c r="UDJ16" s="170"/>
      <c r="UDS16" s="170"/>
      <c r="UDT16" s="170"/>
      <c r="UDU16" s="170"/>
      <c r="UDV16" s="170"/>
      <c r="UDW16" s="170"/>
      <c r="UDX16" s="170"/>
      <c r="UDY16" s="170"/>
      <c r="UEH16" s="170"/>
      <c r="UEI16" s="170"/>
      <c r="UEJ16" s="170"/>
      <c r="UEK16" s="170"/>
      <c r="UEL16" s="170"/>
      <c r="UEM16" s="170"/>
      <c r="UEN16" s="170"/>
      <c r="UEW16" s="170"/>
      <c r="UEX16" s="170"/>
      <c r="UEY16" s="170"/>
      <c r="UEZ16" s="170"/>
      <c r="UFA16" s="170"/>
      <c r="UFB16" s="170"/>
      <c r="UFC16" s="170"/>
      <c r="UFL16" s="170"/>
      <c r="UFM16" s="170"/>
      <c r="UFN16" s="170"/>
      <c r="UFO16" s="170"/>
      <c r="UFP16" s="170"/>
      <c r="UFQ16" s="170"/>
      <c r="UFR16" s="170"/>
      <c r="UGA16" s="170"/>
      <c r="UGB16" s="170"/>
      <c r="UGC16" s="170"/>
      <c r="UGD16" s="170"/>
      <c r="UGE16" s="170"/>
      <c r="UGF16" s="170"/>
      <c r="UGG16" s="170"/>
      <c r="UGP16" s="170"/>
      <c r="UGQ16" s="170"/>
      <c r="UGR16" s="170"/>
      <c r="UGS16" s="170"/>
      <c r="UGT16" s="170"/>
      <c r="UGU16" s="170"/>
      <c r="UGV16" s="170"/>
      <c r="UHE16" s="170"/>
      <c r="UHF16" s="170"/>
      <c r="UHG16" s="170"/>
      <c r="UHH16" s="170"/>
      <c r="UHI16" s="170"/>
      <c r="UHJ16" s="170"/>
      <c r="UHK16" s="170"/>
      <c r="UHT16" s="170"/>
      <c r="UHU16" s="170"/>
      <c r="UHV16" s="170"/>
      <c r="UHW16" s="170"/>
      <c r="UHX16" s="170"/>
      <c r="UHY16" s="170"/>
      <c r="UHZ16" s="170"/>
      <c r="UII16" s="170"/>
      <c r="UIJ16" s="170"/>
      <c r="UIK16" s="170"/>
      <c r="UIL16" s="170"/>
      <c r="UIM16" s="170"/>
      <c r="UIN16" s="170"/>
      <c r="UIO16" s="170"/>
      <c r="UIX16" s="170"/>
      <c r="UIY16" s="170"/>
      <c r="UIZ16" s="170"/>
      <c r="UJA16" s="170"/>
      <c r="UJB16" s="170"/>
      <c r="UJC16" s="170"/>
      <c r="UJD16" s="170"/>
      <c r="UJM16" s="170"/>
      <c r="UJN16" s="170"/>
      <c r="UJO16" s="170"/>
      <c r="UJP16" s="170"/>
      <c r="UJQ16" s="170"/>
      <c r="UJR16" s="170"/>
      <c r="UJS16" s="170"/>
      <c r="UKB16" s="170"/>
      <c r="UKC16" s="170"/>
      <c r="UKD16" s="170"/>
      <c r="UKE16" s="170"/>
      <c r="UKF16" s="170"/>
      <c r="UKG16" s="170"/>
      <c r="UKH16" s="170"/>
      <c r="UKQ16" s="170"/>
      <c r="UKR16" s="170"/>
      <c r="UKS16" s="170"/>
      <c r="UKT16" s="170"/>
      <c r="UKU16" s="170"/>
      <c r="UKV16" s="170"/>
      <c r="UKW16" s="170"/>
      <c r="ULF16" s="170"/>
      <c r="ULG16" s="170"/>
      <c r="ULH16" s="170"/>
      <c r="ULI16" s="170"/>
      <c r="ULJ16" s="170"/>
      <c r="ULK16" s="170"/>
      <c r="ULL16" s="170"/>
      <c r="ULU16" s="170"/>
      <c r="ULV16" s="170"/>
      <c r="ULW16" s="170"/>
      <c r="ULX16" s="170"/>
      <c r="ULY16" s="170"/>
      <c r="ULZ16" s="170"/>
      <c r="UMA16" s="170"/>
      <c r="UMJ16" s="170"/>
      <c r="UMK16" s="170"/>
      <c r="UML16" s="170"/>
      <c r="UMM16" s="170"/>
      <c r="UMN16" s="170"/>
      <c r="UMO16" s="170"/>
      <c r="UMP16" s="170"/>
      <c r="UMY16" s="170"/>
      <c r="UMZ16" s="170"/>
      <c r="UNA16" s="170"/>
      <c r="UNB16" s="170"/>
      <c r="UNC16" s="170"/>
      <c r="UND16" s="170"/>
      <c r="UNE16" s="170"/>
      <c r="UNN16" s="170"/>
      <c r="UNO16" s="170"/>
      <c r="UNP16" s="170"/>
      <c r="UNQ16" s="170"/>
      <c r="UNR16" s="170"/>
      <c r="UNS16" s="170"/>
      <c r="UNT16" s="170"/>
      <c r="UOC16" s="170"/>
      <c r="UOD16" s="170"/>
      <c r="UOE16" s="170"/>
      <c r="UOF16" s="170"/>
      <c r="UOG16" s="170"/>
      <c r="UOH16" s="170"/>
      <c r="UOI16" s="170"/>
      <c r="UOR16" s="170"/>
      <c r="UOS16" s="170"/>
      <c r="UOT16" s="170"/>
      <c r="UOU16" s="170"/>
      <c r="UOV16" s="170"/>
      <c r="UOW16" s="170"/>
      <c r="UOX16" s="170"/>
      <c r="UPG16" s="170"/>
      <c r="UPH16" s="170"/>
      <c r="UPI16" s="170"/>
      <c r="UPJ16" s="170"/>
      <c r="UPK16" s="170"/>
      <c r="UPL16" s="170"/>
      <c r="UPM16" s="170"/>
      <c r="UPV16" s="170"/>
      <c r="UPW16" s="170"/>
      <c r="UPX16" s="170"/>
      <c r="UPY16" s="170"/>
      <c r="UPZ16" s="170"/>
      <c r="UQA16" s="170"/>
      <c r="UQB16" s="170"/>
      <c r="UQK16" s="170"/>
      <c r="UQL16" s="170"/>
      <c r="UQM16" s="170"/>
      <c r="UQN16" s="170"/>
      <c r="UQO16" s="170"/>
      <c r="UQP16" s="170"/>
      <c r="UQQ16" s="170"/>
      <c r="UQZ16" s="170"/>
      <c r="URA16" s="170"/>
      <c r="URB16" s="170"/>
      <c r="URC16" s="170"/>
      <c r="URD16" s="170"/>
      <c r="URE16" s="170"/>
      <c r="URF16" s="170"/>
      <c r="URO16" s="170"/>
      <c r="URP16" s="170"/>
      <c r="URQ16" s="170"/>
      <c r="URR16" s="170"/>
      <c r="URS16" s="170"/>
      <c r="URT16" s="170"/>
      <c r="URU16" s="170"/>
      <c r="USD16" s="170"/>
      <c r="USE16" s="170"/>
      <c r="USF16" s="170"/>
      <c r="USG16" s="170"/>
      <c r="USH16" s="170"/>
      <c r="USI16" s="170"/>
      <c r="USJ16" s="170"/>
      <c r="USS16" s="170"/>
      <c r="UST16" s="170"/>
      <c r="USU16" s="170"/>
      <c r="USV16" s="170"/>
      <c r="USW16" s="170"/>
      <c r="USX16" s="170"/>
      <c r="USY16" s="170"/>
      <c r="UTH16" s="170"/>
      <c r="UTI16" s="170"/>
      <c r="UTJ16" s="170"/>
      <c r="UTK16" s="170"/>
      <c r="UTL16" s="170"/>
      <c r="UTM16" s="170"/>
      <c r="UTN16" s="170"/>
      <c r="UTW16" s="170"/>
      <c r="UTX16" s="170"/>
      <c r="UTY16" s="170"/>
      <c r="UTZ16" s="170"/>
      <c r="UUA16" s="170"/>
      <c r="UUB16" s="170"/>
      <c r="UUC16" s="170"/>
      <c r="UUL16" s="170"/>
      <c r="UUM16" s="170"/>
      <c r="UUN16" s="170"/>
      <c r="UUO16" s="170"/>
      <c r="UUP16" s="170"/>
      <c r="UUQ16" s="170"/>
      <c r="UUR16" s="170"/>
      <c r="UVA16" s="170"/>
      <c r="UVB16" s="170"/>
      <c r="UVC16" s="170"/>
      <c r="UVD16" s="170"/>
      <c r="UVE16" s="170"/>
      <c r="UVF16" s="170"/>
      <c r="UVG16" s="170"/>
      <c r="UVP16" s="170"/>
      <c r="UVQ16" s="170"/>
      <c r="UVR16" s="170"/>
      <c r="UVS16" s="170"/>
      <c r="UVT16" s="170"/>
      <c r="UVU16" s="170"/>
      <c r="UVV16" s="170"/>
      <c r="UWE16" s="170"/>
      <c r="UWF16" s="170"/>
      <c r="UWG16" s="170"/>
      <c r="UWH16" s="170"/>
      <c r="UWI16" s="170"/>
      <c r="UWJ16" s="170"/>
      <c r="UWK16" s="170"/>
      <c r="UWT16" s="170"/>
      <c r="UWU16" s="170"/>
      <c r="UWV16" s="170"/>
      <c r="UWW16" s="170"/>
      <c r="UWX16" s="170"/>
      <c r="UWY16" s="170"/>
      <c r="UWZ16" s="170"/>
      <c r="UXI16" s="170"/>
      <c r="UXJ16" s="170"/>
      <c r="UXK16" s="170"/>
      <c r="UXL16" s="170"/>
      <c r="UXM16" s="170"/>
      <c r="UXN16" s="170"/>
      <c r="UXO16" s="170"/>
      <c r="UXX16" s="170"/>
      <c r="UXY16" s="170"/>
      <c r="UXZ16" s="170"/>
      <c r="UYA16" s="170"/>
      <c r="UYB16" s="170"/>
      <c r="UYC16" s="170"/>
      <c r="UYD16" s="170"/>
      <c r="UYM16" s="170"/>
      <c r="UYN16" s="170"/>
      <c r="UYO16" s="170"/>
      <c r="UYP16" s="170"/>
      <c r="UYQ16" s="170"/>
      <c r="UYR16" s="170"/>
      <c r="UYS16" s="170"/>
      <c r="UZB16" s="170"/>
      <c r="UZC16" s="170"/>
      <c r="UZD16" s="170"/>
      <c r="UZE16" s="170"/>
      <c r="UZF16" s="170"/>
      <c r="UZG16" s="170"/>
      <c r="UZH16" s="170"/>
      <c r="UZQ16" s="170"/>
      <c r="UZR16" s="170"/>
      <c r="UZS16" s="170"/>
      <c r="UZT16" s="170"/>
      <c r="UZU16" s="170"/>
      <c r="UZV16" s="170"/>
      <c r="UZW16" s="170"/>
      <c r="VAF16" s="170"/>
      <c r="VAG16" s="170"/>
      <c r="VAH16" s="170"/>
      <c r="VAI16" s="170"/>
      <c r="VAJ16" s="170"/>
      <c r="VAK16" s="170"/>
      <c r="VAL16" s="170"/>
      <c r="VAU16" s="170"/>
      <c r="VAV16" s="170"/>
      <c r="VAW16" s="170"/>
      <c r="VAX16" s="170"/>
      <c r="VAY16" s="170"/>
      <c r="VAZ16" s="170"/>
      <c r="VBA16" s="170"/>
      <c r="VBJ16" s="170"/>
      <c r="VBK16" s="170"/>
      <c r="VBL16" s="170"/>
      <c r="VBM16" s="170"/>
      <c r="VBN16" s="170"/>
      <c r="VBO16" s="170"/>
      <c r="VBP16" s="170"/>
      <c r="VBY16" s="170"/>
      <c r="VBZ16" s="170"/>
      <c r="VCA16" s="170"/>
      <c r="VCB16" s="170"/>
      <c r="VCC16" s="170"/>
      <c r="VCD16" s="170"/>
      <c r="VCE16" s="170"/>
      <c r="VCN16" s="170"/>
      <c r="VCO16" s="170"/>
      <c r="VCP16" s="170"/>
      <c r="VCQ16" s="170"/>
      <c r="VCR16" s="170"/>
      <c r="VCS16" s="170"/>
      <c r="VCT16" s="170"/>
      <c r="VDC16" s="170"/>
      <c r="VDD16" s="170"/>
      <c r="VDE16" s="170"/>
      <c r="VDF16" s="170"/>
      <c r="VDG16" s="170"/>
      <c r="VDH16" s="170"/>
      <c r="VDI16" s="170"/>
      <c r="VDR16" s="170"/>
      <c r="VDS16" s="170"/>
      <c r="VDT16" s="170"/>
      <c r="VDU16" s="170"/>
      <c r="VDV16" s="170"/>
      <c r="VDW16" s="170"/>
      <c r="VDX16" s="170"/>
      <c r="VEG16" s="170"/>
      <c r="VEH16" s="170"/>
      <c r="VEI16" s="170"/>
      <c r="VEJ16" s="170"/>
      <c r="VEK16" s="170"/>
      <c r="VEL16" s="170"/>
      <c r="VEM16" s="170"/>
      <c r="VEV16" s="170"/>
      <c r="VEW16" s="170"/>
      <c r="VEX16" s="170"/>
      <c r="VEY16" s="170"/>
      <c r="VEZ16" s="170"/>
      <c r="VFA16" s="170"/>
      <c r="VFB16" s="170"/>
      <c r="VFK16" s="170"/>
      <c r="VFL16" s="170"/>
      <c r="VFM16" s="170"/>
      <c r="VFN16" s="170"/>
      <c r="VFO16" s="170"/>
      <c r="VFP16" s="170"/>
      <c r="VFQ16" s="170"/>
      <c r="VFZ16" s="170"/>
      <c r="VGA16" s="170"/>
      <c r="VGB16" s="170"/>
      <c r="VGC16" s="170"/>
      <c r="VGD16" s="170"/>
      <c r="VGE16" s="170"/>
      <c r="VGF16" s="170"/>
      <c r="VGO16" s="170"/>
      <c r="VGP16" s="170"/>
      <c r="VGQ16" s="170"/>
      <c r="VGR16" s="170"/>
      <c r="VGS16" s="170"/>
      <c r="VGT16" s="170"/>
      <c r="VGU16" s="170"/>
      <c r="VHD16" s="170"/>
      <c r="VHE16" s="170"/>
      <c r="VHF16" s="170"/>
      <c r="VHG16" s="170"/>
      <c r="VHH16" s="170"/>
      <c r="VHI16" s="170"/>
      <c r="VHJ16" s="170"/>
      <c r="VHS16" s="170"/>
      <c r="VHT16" s="170"/>
      <c r="VHU16" s="170"/>
      <c r="VHV16" s="170"/>
      <c r="VHW16" s="170"/>
      <c r="VHX16" s="170"/>
      <c r="VHY16" s="170"/>
      <c r="VIH16" s="170"/>
      <c r="VII16" s="170"/>
      <c r="VIJ16" s="170"/>
      <c r="VIK16" s="170"/>
      <c r="VIL16" s="170"/>
      <c r="VIM16" s="170"/>
      <c r="VIN16" s="170"/>
      <c r="VIW16" s="170"/>
      <c r="VIX16" s="170"/>
      <c r="VIY16" s="170"/>
      <c r="VIZ16" s="170"/>
      <c r="VJA16" s="170"/>
      <c r="VJB16" s="170"/>
      <c r="VJC16" s="170"/>
      <c r="VJL16" s="170"/>
      <c r="VJM16" s="170"/>
      <c r="VJN16" s="170"/>
      <c r="VJO16" s="170"/>
      <c r="VJP16" s="170"/>
      <c r="VJQ16" s="170"/>
      <c r="VJR16" s="170"/>
      <c r="VKA16" s="170"/>
      <c r="VKB16" s="170"/>
      <c r="VKC16" s="170"/>
      <c r="VKD16" s="170"/>
      <c r="VKE16" s="170"/>
      <c r="VKF16" s="170"/>
      <c r="VKG16" s="170"/>
      <c r="VKP16" s="170"/>
      <c r="VKQ16" s="170"/>
      <c r="VKR16" s="170"/>
      <c r="VKS16" s="170"/>
      <c r="VKT16" s="170"/>
      <c r="VKU16" s="170"/>
      <c r="VKV16" s="170"/>
      <c r="VLE16" s="170"/>
      <c r="VLF16" s="170"/>
      <c r="VLG16" s="170"/>
      <c r="VLH16" s="170"/>
      <c r="VLI16" s="170"/>
      <c r="VLJ16" s="170"/>
      <c r="VLK16" s="170"/>
      <c r="VLT16" s="170"/>
      <c r="VLU16" s="170"/>
      <c r="VLV16" s="170"/>
      <c r="VLW16" s="170"/>
      <c r="VLX16" s="170"/>
      <c r="VLY16" s="170"/>
      <c r="VLZ16" s="170"/>
      <c r="VMI16" s="170"/>
      <c r="VMJ16" s="170"/>
      <c r="VMK16" s="170"/>
      <c r="VML16" s="170"/>
      <c r="VMM16" s="170"/>
      <c r="VMN16" s="170"/>
      <c r="VMO16" s="170"/>
      <c r="VMX16" s="170"/>
      <c r="VMY16" s="170"/>
      <c r="VMZ16" s="170"/>
      <c r="VNA16" s="170"/>
      <c r="VNB16" s="170"/>
      <c r="VNC16" s="170"/>
      <c r="VND16" s="170"/>
      <c r="VNM16" s="170"/>
      <c r="VNN16" s="170"/>
      <c r="VNO16" s="170"/>
      <c r="VNP16" s="170"/>
      <c r="VNQ16" s="170"/>
      <c r="VNR16" s="170"/>
      <c r="VNS16" s="170"/>
      <c r="VOB16" s="170"/>
      <c r="VOC16" s="170"/>
      <c r="VOD16" s="170"/>
      <c r="VOE16" s="170"/>
      <c r="VOF16" s="170"/>
      <c r="VOG16" s="170"/>
      <c r="VOH16" s="170"/>
      <c r="VOQ16" s="170"/>
      <c r="VOR16" s="170"/>
      <c r="VOS16" s="170"/>
      <c r="VOT16" s="170"/>
      <c r="VOU16" s="170"/>
      <c r="VOV16" s="170"/>
      <c r="VOW16" s="170"/>
      <c r="VPF16" s="170"/>
      <c r="VPG16" s="170"/>
      <c r="VPH16" s="170"/>
      <c r="VPI16" s="170"/>
      <c r="VPJ16" s="170"/>
      <c r="VPK16" s="170"/>
      <c r="VPL16" s="170"/>
      <c r="VPU16" s="170"/>
      <c r="VPV16" s="170"/>
      <c r="VPW16" s="170"/>
      <c r="VPX16" s="170"/>
      <c r="VPY16" s="170"/>
      <c r="VPZ16" s="170"/>
      <c r="VQA16" s="170"/>
      <c r="VQJ16" s="170"/>
      <c r="VQK16" s="170"/>
      <c r="VQL16" s="170"/>
      <c r="VQM16" s="170"/>
      <c r="VQN16" s="170"/>
      <c r="VQO16" s="170"/>
      <c r="VQP16" s="170"/>
      <c r="VQY16" s="170"/>
      <c r="VQZ16" s="170"/>
      <c r="VRA16" s="170"/>
      <c r="VRB16" s="170"/>
      <c r="VRC16" s="170"/>
      <c r="VRD16" s="170"/>
      <c r="VRE16" s="170"/>
      <c r="VRN16" s="170"/>
      <c r="VRO16" s="170"/>
      <c r="VRP16" s="170"/>
      <c r="VRQ16" s="170"/>
      <c r="VRR16" s="170"/>
      <c r="VRS16" s="170"/>
      <c r="VRT16" s="170"/>
      <c r="VSC16" s="170"/>
      <c r="VSD16" s="170"/>
      <c r="VSE16" s="170"/>
      <c r="VSF16" s="170"/>
      <c r="VSG16" s="170"/>
      <c r="VSH16" s="170"/>
      <c r="VSI16" s="170"/>
      <c r="VSR16" s="170"/>
      <c r="VSS16" s="170"/>
      <c r="VST16" s="170"/>
      <c r="VSU16" s="170"/>
      <c r="VSV16" s="170"/>
      <c r="VSW16" s="170"/>
      <c r="VSX16" s="170"/>
      <c r="VTG16" s="170"/>
      <c r="VTH16" s="170"/>
      <c r="VTI16" s="170"/>
      <c r="VTJ16" s="170"/>
      <c r="VTK16" s="170"/>
      <c r="VTL16" s="170"/>
      <c r="VTM16" s="170"/>
      <c r="VTV16" s="170"/>
      <c r="VTW16" s="170"/>
      <c r="VTX16" s="170"/>
      <c r="VTY16" s="170"/>
      <c r="VTZ16" s="170"/>
      <c r="VUA16" s="170"/>
      <c r="VUB16" s="170"/>
      <c r="VUK16" s="170"/>
      <c r="VUL16" s="170"/>
      <c r="VUM16" s="170"/>
      <c r="VUN16" s="170"/>
      <c r="VUO16" s="170"/>
      <c r="VUP16" s="170"/>
      <c r="VUQ16" s="170"/>
      <c r="VUZ16" s="170"/>
      <c r="VVA16" s="170"/>
      <c r="VVB16" s="170"/>
      <c r="VVC16" s="170"/>
      <c r="VVD16" s="170"/>
      <c r="VVE16" s="170"/>
      <c r="VVF16" s="170"/>
      <c r="VVO16" s="170"/>
      <c r="VVP16" s="170"/>
      <c r="VVQ16" s="170"/>
      <c r="VVR16" s="170"/>
      <c r="VVS16" s="170"/>
      <c r="VVT16" s="170"/>
      <c r="VVU16" s="170"/>
      <c r="VWD16" s="170"/>
      <c r="VWE16" s="170"/>
      <c r="VWF16" s="170"/>
      <c r="VWG16" s="170"/>
      <c r="VWH16" s="170"/>
      <c r="VWI16" s="170"/>
      <c r="VWJ16" s="170"/>
      <c r="VWS16" s="170"/>
      <c r="VWT16" s="170"/>
      <c r="VWU16" s="170"/>
      <c r="VWV16" s="170"/>
      <c r="VWW16" s="170"/>
      <c r="VWX16" s="170"/>
      <c r="VWY16" s="170"/>
      <c r="VXH16" s="170"/>
      <c r="VXI16" s="170"/>
      <c r="VXJ16" s="170"/>
      <c r="VXK16" s="170"/>
      <c r="VXL16" s="170"/>
      <c r="VXM16" s="170"/>
      <c r="VXN16" s="170"/>
      <c r="VXW16" s="170"/>
      <c r="VXX16" s="170"/>
      <c r="VXY16" s="170"/>
      <c r="VXZ16" s="170"/>
      <c r="VYA16" s="170"/>
      <c r="VYB16" s="170"/>
      <c r="VYC16" s="170"/>
      <c r="VYL16" s="170"/>
      <c r="VYM16" s="170"/>
      <c r="VYN16" s="170"/>
      <c r="VYO16" s="170"/>
      <c r="VYP16" s="170"/>
      <c r="VYQ16" s="170"/>
      <c r="VYR16" s="170"/>
      <c r="VZA16" s="170"/>
      <c r="VZB16" s="170"/>
      <c r="VZC16" s="170"/>
      <c r="VZD16" s="170"/>
      <c r="VZE16" s="170"/>
      <c r="VZF16" s="170"/>
      <c r="VZG16" s="170"/>
      <c r="VZP16" s="170"/>
      <c r="VZQ16" s="170"/>
      <c r="VZR16" s="170"/>
      <c r="VZS16" s="170"/>
      <c r="VZT16" s="170"/>
      <c r="VZU16" s="170"/>
      <c r="VZV16" s="170"/>
      <c r="WAE16" s="170"/>
      <c r="WAF16" s="170"/>
      <c r="WAG16" s="170"/>
      <c r="WAH16" s="170"/>
      <c r="WAI16" s="170"/>
      <c r="WAJ16" s="170"/>
      <c r="WAK16" s="170"/>
      <c r="WAT16" s="170"/>
      <c r="WAU16" s="170"/>
      <c r="WAV16" s="170"/>
      <c r="WAW16" s="170"/>
      <c r="WAX16" s="170"/>
      <c r="WAY16" s="170"/>
      <c r="WAZ16" s="170"/>
      <c r="WBI16" s="170"/>
      <c r="WBJ16" s="170"/>
      <c r="WBK16" s="170"/>
      <c r="WBL16" s="170"/>
      <c r="WBM16" s="170"/>
      <c r="WBN16" s="170"/>
      <c r="WBO16" s="170"/>
      <c r="WBX16" s="170"/>
      <c r="WBY16" s="170"/>
      <c r="WBZ16" s="170"/>
      <c r="WCA16" s="170"/>
      <c r="WCB16" s="170"/>
      <c r="WCC16" s="170"/>
      <c r="WCD16" s="170"/>
      <c r="WCM16" s="170"/>
      <c r="WCN16" s="170"/>
      <c r="WCO16" s="170"/>
      <c r="WCP16" s="170"/>
      <c r="WCQ16" s="170"/>
      <c r="WCR16" s="170"/>
      <c r="WCS16" s="170"/>
      <c r="WDB16" s="170"/>
      <c r="WDC16" s="170"/>
      <c r="WDD16" s="170"/>
      <c r="WDE16" s="170"/>
      <c r="WDF16" s="170"/>
      <c r="WDG16" s="170"/>
      <c r="WDH16" s="170"/>
      <c r="WDQ16" s="170"/>
      <c r="WDR16" s="170"/>
      <c r="WDS16" s="170"/>
      <c r="WDT16" s="170"/>
      <c r="WDU16" s="170"/>
      <c r="WDV16" s="170"/>
      <c r="WDW16" s="170"/>
      <c r="WEF16" s="170"/>
      <c r="WEG16" s="170"/>
      <c r="WEH16" s="170"/>
      <c r="WEI16" s="170"/>
      <c r="WEJ16" s="170"/>
      <c r="WEK16" s="170"/>
      <c r="WEL16" s="170"/>
      <c r="WEU16" s="170"/>
      <c r="WEV16" s="170"/>
      <c r="WEW16" s="170"/>
      <c r="WEX16" s="170"/>
      <c r="WEY16" s="170"/>
      <c r="WEZ16" s="170"/>
      <c r="WFA16" s="170"/>
      <c r="WFJ16" s="170"/>
      <c r="WFK16" s="170"/>
      <c r="WFL16" s="170"/>
      <c r="WFM16" s="170"/>
      <c r="WFN16" s="170"/>
      <c r="WFO16" s="170"/>
      <c r="WFP16" s="170"/>
      <c r="WFY16" s="170"/>
      <c r="WFZ16" s="170"/>
      <c r="WGA16" s="170"/>
      <c r="WGB16" s="170"/>
      <c r="WGC16" s="170"/>
      <c r="WGD16" s="170"/>
      <c r="WGE16" s="170"/>
      <c r="WGN16" s="170"/>
      <c r="WGO16" s="170"/>
      <c r="WGP16" s="170"/>
      <c r="WGQ16" s="170"/>
      <c r="WGR16" s="170"/>
      <c r="WGS16" s="170"/>
      <c r="WGT16" s="170"/>
      <c r="WHC16" s="170"/>
      <c r="WHD16" s="170"/>
      <c r="WHE16" s="170"/>
      <c r="WHF16" s="170"/>
      <c r="WHG16" s="170"/>
      <c r="WHH16" s="170"/>
      <c r="WHI16" s="170"/>
      <c r="WHR16" s="170"/>
      <c r="WHS16" s="170"/>
      <c r="WHT16" s="170"/>
      <c r="WHU16" s="170"/>
      <c r="WHV16" s="170"/>
      <c r="WHW16" s="170"/>
      <c r="WHX16" s="170"/>
      <c r="WIG16" s="170"/>
      <c r="WIH16" s="170"/>
      <c r="WII16" s="170"/>
      <c r="WIJ16" s="170"/>
      <c r="WIK16" s="170"/>
      <c r="WIL16" s="170"/>
      <c r="WIM16" s="170"/>
      <c r="WIV16" s="170"/>
      <c r="WIW16" s="170"/>
      <c r="WIX16" s="170"/>
      <c r="WIY16" s="170"/>
      <c r="WIZ16" s="170"/>
      <c r="WJA16" s="170"/>
      <c r="WJB16" s="170"/>
      <c r="WJK16" s="170"/>
      <c r="WJL16" s="170"/>
      <c r="WJM16" s="170"/>
      <c r="WJN16" s="170"/>
      <c r="WJO16" s="170"/>
      <c r="WJP16" s="170"/>
      <c r="WJQ16" s="170"/>
      <c r="WJZ16" s="170"/>
      <c r="WKA16" s="170"/>
      <c r="WKB16" s="170"/>
      <c r="WKC16" s="170"/>
      <c r="WKD16" s="170"/>
      <c r="WKE16" s="170"/>
      <c r="WKF16" s="170"/>
      <c r="WKO16" s="170"/>
      <c r="WKP16" s="170"/>
      <c r="WKQ16" s="170"/>
      <c r="WKR16" s="170"/>
      <c r="WKS16" s="170"/>
      <c r="WKT16" s="170"/>
      <c r="WKU16" s="170"/>
      <c r="WLD16" s="170"/>
      <c r="WLE16" s="170"/>
      <c r="WLF16" s="170"/>
      <c r="WLG16" s="170"/>
      <c r="WLH16" s="170"/>
      <c r="WLI16" s="170"/>
      <c r="WLJ16" s="170"/>
      <c r="WLS16" s="170"/>
      <c r="WLT16" s="170"/>
      <c r="WLU16" s="170"/>
      <c r="WLV16" s="170"/>
      <c r="WLW16" s="170"/>
      <c r="WLX16" s="170"/>
      <c r="WLY16" s="170"/>
      <c r="WMH16" s="170"/>
      <c r="WMI16" s="170"/>
      <c r="WMJ16" s="170"/>
      <c r="WMK16" s="170"/>
      <c r="WML16" s="170"/>
      <c r="WMM16" s="170"/>
      <c r="WMN16" s="170"/>
      <c r="WMW16" s="170"/>
      <c r="WMX16" s="170"/>
      <c r="WMY16" s="170"/>
      <c r="WMZ16" s="170"/>
      <c r="WNA16" s="170"/>
      <c r="WNB16" s="170"/>
      <c r="WNC16" s="170"/>
      <c r="WNL16" s="170"/>
      <c r="WNM16" s="170"/>
      <c r="WNN16" s="170"/>
      <c r="WNO16" s="170"/>
      <c r="WNP16" s="170"/>
      <c r="WNQ16" s="170"/>
      <c r="WNR16" s="170"/>
      <c r="WOA16" s="170"/>
      <c r="WOB16" s="170"/>
      <c r="WOC16" s="170"/>
      <c r="WOD16" s="170"/>
      <c r="WOE16" s="170"/>
      <c r="WOF16" s="170"/>
      <c r="WOG16" s="170"/>
      <c r="WOP16" s="170"/>
      <c r="WOQ16" s="170"/>
      <c r="WOR16" s="170"/>
      <c r="WOS16" s="170"/>
      <c r="WOT16" s="170"/>
      <c r="WOU16" s="170"/>
      <c r="WOV16" s="170"/>
      <c r="WPE16" s="170"/>
      <c r="WPF16" s="170"/>
      <c r="WPG16" s="170"/>
      <c r="WPH16" s="170"/>
      <c r="WPI16" s="170"/>
      <c r="WPJ16" s="170"/>
      <c r="WPK16" s="170"/>
      <c r="WPT16" s="170"/>
      <c r="WPU16" s="170"/>
      <c r="WPV16" s="170"/>
      <c r="WPW16" s="170"/>
      <c r="WPX16" s="170"/>
      <c r="WPY16" s="170"/>
      <c r="WPZ16" s="170"/>
      <c r="WQI16" s="170"/>
      <c r="WQJ16" s="170"/>
      <c r="WQK16" s="170"/>
      <c r="WQL16" s="170"/>
      <c r="WQM16" s="170"/>
      <c r="WQN16" s="170"/>
      <c r="WQO16" s="170"/>
      <c r="WQX16" s="170"/>
      <c r="WQY16" s="170"/>
      <c r="WQZ16" s="170"/>
      <c r="WRA16" s="170"/>
      <c r="WRB16" s="170"/>
      <c r="WRC16" s="170"/>
      <c r="WRD16" s="170"/>
      <c r="WRM16" s="170"/>
      <c r="WRN16" s="170"/>
      <c r="WRO16" s="170"/>
      <c r="WRP16" s="170"/>
      <c r="WRQ16" s="170"/>
      <c r="WRR16" s="170"/>
      <c r="WRS16" s="170"/>
      <c r="WSB16" s="170"/>
      <c r="WSC16" s="170"/>
      <c r="WSD16" s="170"/>
      <c r="WSE16" s="170"/>
      <c r="WSF16" s="170"/>
      <c r="WSG16" s="170"/>
      <c r="WSH16" s="170"/>
      <c r="WSQ16" s="170"/>
      <c r="WSR16" s="170"/>
      <c r="WSS16" s="170"/>
      <c r="WST16" s="170"/>
      <c r="WSU16" s="170"/>
      <c r="WSV16" s="170"/>
      <c r="WSW16" s="170"/>
      <c r="WTF16" s="170"/>
      <c r="WTG16" s="170"/>
      <c r="WTH16" s="170"/>
      <c r="WTI16" s="170"/>
      <c r="WTJ16" s="170"/>
      <c r="WTK16" s="170"/>
      <c r="WTL16" s="170"/>
      <c r="WTU16" s="170"/>
      <c r="WTV16" s="170"/>
      <c r="WTW16" s="170"/>
      <c r="WTX16" s="170"/>
      <c r="WTY16" s="170"/>
      <c r="WTZ16" s="170"/>
      <c r="WUA16" s="170"/>
      <c r="WUJ16" s="170"/>
      <c r="WUK16" s="170"/>
      <c r="WUL16" s="170"/>
      <c r="WUM16" s="170"/>
      <c r="WUN16" s="170"/>
      <c r="WUO16" s="170"/>
      <c r="WUP16" s="170"/>
      <c r="WUY16" s="170"/>
      <c r="WUZ16" s="170"/>
      <c r="WVA16" s="170"/>
      <c r="WVB16" s="170"/>
      <c r="WVC16" s="170"/>
      <c r="WVD16" s="170"/>
      <c r="WVE16" s="170"/>
      <c r="WVN16" s="170"/>
      <c r="WVO16" s="170"/>
      <c r="WVP16" s="170"/>
      <c r="WVQ16" s="170"/>
      <c r="WVR16" s="170"/>
      <c r="WVS16" s="170"/>
      <c r="WVT16" s="170"/>
      <c r="WWC16" s="170"/>
      <c r="WWD16" s="170"/>
      <c r="WWE16" s="170"/>
      <c r="WWF16" s="170"/>
      <c r="WWG16" s="170"/>
      <c r="WWH16" s="170"/>
      <c r="WWI16" s="170"/>
      <c r="WWR16" s="170"/>
      <c r="WWS16" s="170"/>
      <c r="WWT16" s="170"/>
      <c r="WWU16" s="170"/>
      <c r="WWV16" s="170"/>
      <c r="WWW16" s="170"/>
      <c r="WWX16" s="170"/>
      <c r="WXG16" s="170"/>
      <c r="WXH16" s="170"/>
      <c r="WXI16" s="170"/>
      <c r="WXJ16" s="170"/>
      <c r="WXK16" s="170"/>
      <c r="WXL16" s="170"/>
      <c r="WXM16" s="170"/>
      <c r="WXV16" s="170"/>
      <c r="WXW16" s="170"/>
      <c r="WXX16" s="170"/>
      <c r="WXY16" s="170"/>
      <c r="WXZ16" s="170"/>
      <c r="WYA16" s="170"/>
      <c r="WYB16" s="170"/>
      <c r="WYK16" s="170"/>
      <c r="WYL16" s="170"/>
      <c r="WYM16" s="170"/>
      <c r="WYN16" s="170"/>
      <c r="WYO16" s="170"/>
      <c r="WYP16" s="170"/>
      <c r="WYQ16" s="170"/>
      <c r="WYZ16" s="170"/>
      <c r="WZA16" s="170"/>
      <c r="WZB16" s="170"/>
      <c r="WZC16" s="170"/>
      <c r="WZD16" s="170"/>
      <c r="WZE16" s="170"/>
      <c r="WZF16" s="170"/>
      <c r="WZO16" s="170"/>
      <c r="WZP16" s="170"/>
      <c r="WZQ16" s="170"/>
      <c r="WZR16" s="170"/>
      <c r="WZS16" s="170"/>
      <c r="WZT16" s="170"/>
      <c r="WZU16" s="170"/>
      <c r="XAD16" s="170"/>
      <c r="XAE16" s="170"/>
      <c r="XAF16" s="170"/>
      <c r="XAG16" s="170"/>
      <c r="XAH16" s="170"/>
      <c r="XAI16" s="170"/>
      <c r="XAJ16" s="170"/>
      <c r="XAS16" s="170"/>
      <c r="XAT16" s="170"/>
      <c r="XAU16" s="170"/>
      <c r="XAV16" s="170"/>
      <c r="XAW16" s="170"/>
      <c r="XAX16" s="170"/>
      <c r="XAY16" s="170"/>
      <c r="XBH16" s="170"/>
      <c r="XBI16" s="170"/>
      <c r="XBJ16" s="170"/>
      <c r="XBK16" s="170"/>
      <c r="XBL16" s="170"/>
      <c r="XBM16" s="170"/>
      <c r="XBN16" s="170"/>
      <c r="XBW16" s="170"/>
      <c r="XBX16" s="170"/>
      <c r="XBY16" s="170"/>
      <c r="XBZ16" s="170"/>
      <c r="XCA16" s="170"/>
      <c r="XCB16" s="170"/>
      <c r="XCC16" s="170"/>
      <c r="XCL16" s="170"/>
      <c r="XCM16" s="170"/>
      <c r="XCN16" s="170"/>
      <c r="XCO16" s="170"/>
      <c r="XCP16" s="170"/>
      <c r="XCQ16" s="170"/>
      <c r="XCR16" s="170"/>
      <c r="XDA16" s="170"/>
      <c r="XDB16" s="170"/>
      <c r="XDC16" s="170"/>
      <c r="XDD16" s="170"/>
      <c r="XDE16" s="170"/>
      <c r="XDF16" s="170"/>
      <c r="XDG16" s="170"/>
      <c r="XDP16" s="170"/>
      <c r="XDQ16" s="170"/>
      <c r="XDR16" s="170"/>
      <c r="XDS16" s="170"/>
      <c r="XDT16" s="170"/>
      <c r="XDU16" s="170"/>
      <c r="XDV16" s="170"/>
      <c r="XEE16" s="170"/>
      <c r="XEF16" s="170"/>
      <c r="XEG16" s="170"/>
      <c r="XEH16" s="170"/>
      <c r="XEI16" s="170"/>
      <c r="XEJ16" s="170"/>
      <c r="XEK16" s="170"/>
      <c r="XET16" s="170"/>
      <c r="XEU16" s="170"/>
      <c r="XEV16" s="170"/>
      <c r="XEW16" s="170"/>
      <c r="XEX16" s="170"/>
      <c r="XEY16" s="170"/>
      <c r="XEZ16" s="170"/>
    </row>
    <row r="17" spans="1:15" ht="15" x14ac:dyDescent="0.3">
      <c r="A17" s="343"/>
      <c r="B17" s="344">
        <v>94</v>
      </c>
      <c r="C17" s="343"/>
      <c r="D17" s="343"/>
      <c r="E17" s="343"/>
      <c r="F17" s="343"/>
      <c r="G17" s="343"/>
      <c r="H17" s="133" t="s">
        <v>192</v>
      </c>
      <c r="I17" s="345"/>
      <c r="J17" s="134"/>
      <c r="K17" s="130"/>
      <c r="L17" s="159"/>
      <c r="M17" s="134"/>
      <c r="N17" s="130"/>
      <c r="O17" s="159"/>
    </row>
    <row r="18" spans="1:15" ht="15" x14ac:dyDescent="0.3">
      <c r="A18" s="343"/>
      <c r="B18" s="343"/>
      <c r="C18" s="344">
        <v>7</v>
      </c>
      <c r="D18" s="343"/>
      <c r="E18" s="343"/>
      <c r="F18" s="343"/>
      <c r="G18" s="343"/>
      <c r="H18" s="133" t="s">
        <v>193</v>
      </c>
      <c r="I18" s="345"/>
      <c r="J18" s="134"/>
      <c r="K18" s="130"/>
      <c r="L18" s="159"/>
      <c r="M18" s="134"/>
      <c r="N18" s="130"/>
      <c r="O18" s="159"/>
    </row>
    <row r="19" spans="1:15" ht="15" x14ac:dyDescent="0.3">
      <c r="A19" s="343"/>
      <c r="B19" s="343"/>
      <c r="C19" s="343"/>
      <c r="D19" s="344">
        <v>0</v>
      </c>
      <c r="E19" s="343"/>
      <c r="F19" s="343"/>
      <c r="G19" s="343"/>
      <c r="H19" s="133" t="s">
        <v>13</v>
      </c>
      <c r="I19" s="345"/>
      <c r="J19" s="134"/>
      <c r="K19" s="130"/>
      <c r="L19" s="159"/>
      <c r="M19" s="134"/>
      <c r="N19" s="130"/>
      <c r="O19" s="159"/>
    </row>
    <row r="20" spans="1:15" ht="15" x14ac:dyDescent="0.3">
      <c r="A20" s="344">
        <v>4</v>
      </c>
      <c r="B20" s="343"/>
      <c r="C20" s="343"/>
      <c r="D20" s="343"/>
      <c r="E20" s="344">
        <v>1</v>
      </c>
      <c r="F20" s="344">
        <v>0</v>
      </c>
      <c r="G20" s="343"/>
      <c r="H20" s="133" t="s">
        <v>194</v>
      </c>
      <c r="I20" s="345"/>
      <c r="J20" s="134"/>
      <c r="K20" s="130"/>
      <c r="L20" s="159"/>
      <c r="M20" s="134"/>
      <c r="N20" s="130"/>
      <c r="O20" s="159"/>
    </row>
    <row r="21" spans="1:15" ht="15" x14ac:dyDescent="0.3">
      <c r="A21" s="343"/>
      <c r="B21" s="343"/>
      <c r="C21" s="343"/>
      <c r="D21" s="343"/>
      <c r="E21" s="343"/>
      <c r="F21" s="343"/>
      <c r="G21" s="344">
        <v>1</v>
      </c>
      <c r="H21" s="133" t="s">
        <v>194</v>
      </c>
      <c r="I21" s="348" t="s">
        <v>15</v>
      </c>
      <c r="J21" s="350">
        <v>0</v>
      </c>
      <c r="K21" s="133">
        <v>5</v>
      </c>
      <c r="L21" s="351">
        <f>+L22</f>
        <v>0</v>
      </c>
      <c r="M21" s="350">
        <v>0</v>
      </c>
      <c r="N21" s="352">
        <v>69076500</v>
      </c>
      <c r="O21" s="351">
        <v>0</v>
      </c>
    </row>
    <row r="22" spans="1:15" ht="14.25" thickBot="1" x14ac:dyDescent="0.3">
      <c r="A22" s="343"/>
      <c r="B22" s="343"/>
      <c r="C22" s="343"/>
      <c r="D22" s="343"/>
      <c r="E22" s="343"/>
      <c r="F22" s="343"/>
      <c r="G22" s="343">
        <v>2</v>
      </c>
      <c r="H22" s="130" t="s">
        <v>194</v>
      </c>
      <c r="I22" s="349" t="s">
        <v>15</v>
      </c>
      <c r="J22" s="236">
        <v>0</v>
      </c>
      <c r="K22" s="131">
        <v>5</v>
      </c>
      <c r="L22" s="179">
        <v>0</v>
      </c>
      <c r="M22" s="236"/>
      <c r="N22" s="131"/>
      <c r="O22" s="179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O34"/>
  <sheetViews>
    <sheetView topLeftCell="J1" zoomScaleNormal="100" zoomScaleSheetLayoutView="115" workbookViewId="0">
      <selection activeCell="T10" sqref="T10"/>
    </sheetView>
  </sheetViews>
  <sheetFormatPr baseColWidth="10" defaultRowHeight="13.5" x14ac:dyDescent="0.25"/>
  <cols>
    <col min="1" max="1" width="3.7109375" style="128" bestFit="1" customWidth="1"/>
    <col min="2" max="2" width="4" style="218" bestFit="1" customWidth="1"/>
    <col min="3" max="7" width="4" style="128" bestFit="1" customWidth="1"/>
    <col min="8" max="8" width="68.85546875" style="128" bestFit="1" customWidth="1"/>
    <col min="9" max="9" width="12.42578125" style="128" bestFit="1" customWidth="1"/>
    <col min="10" max="10" width="10" style="128" bestFit="1" customWidth="1"/>
    <col min="11" max="11" width="11.28515625" style="128" bestFit="1" customWidth="1"/>
    <col min="12" max="12" width="13.42578125" style="128" customWidth="1"/>
    <col min="13" max="15" width="15.140625" style="128" bestFit="1" customWidth="1"/>
    <col min="16" max="16384" width="11.42578125" style="128"/>
  </cols>
  <sheetData>
    <row r="1" spans="1:15" s="1" customFormat="1" ht="15" x14ac:dyDescent="0.2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</row>
    <row r="2" spans="1:15" s="1" customFormat="1" ht="15" x14ac:dyDescent="0.2">
      <c r="A2" s="367" t="s">
        <v>143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</row>
    <row r="3" spans="1:15" s="1" customFormat="1" ht="15" x14ac:dyDescent="0.2">
      <c r="A3" s="367" t="s">
        <v>195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</row>
    <row r="4" spans="1:15" s="1" customFormat="1" ht="15.75" thickBot="1" x14ac:dyDescent="0.25">
      <c r="A4" s="360"/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100"/>
    </row>
    <row r="5" spans="1:15" ht="15" customHeight="1" thickBot="1" x14ac:dyDescent="0.3">
      <c r="A5" s="361" t="s">
        <v>19</v>
      </c>
      <c r="B5" s="362"/>
      <c r="C5" s="362"/>
      <c r="D5" s="362"/>
      <c r="E5" s="362"/>
      <c r="F5" s="362"/>
      <c r="G5" s="362"/>
      <c r="H5" s="362"/>
      <c r="I5" s="363"/>
      <c r="J5" s="364" t="s">
        <v>98</v>
      </c>
      <c r="K5" s="365"/>
      <c r="L5" s="366"/>
      <c r="M5" s="364" t="s">
        <v>110</v>
      </c>
      <c r="N5" s="365"/>
      <c r="O5" s="366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7" t="s">
        <v>97</v>
      </c>
      <c r="I6" s="186" t="s">
        <v>8</v>
      </c>
      <c r="J6" s="77" t="s">
        <v>9</v>
      </c>
      <c r="K6" s="78" t="s">
        <v>10</v>
      </c>
      <c r="L6" s="79" t="s">
        <v>142</v>
      </c>
      <c r="M6" s="77" t="s">
        <v>9</v>
      </c>
      <c r="N6" s="78" t="s">
        <v>10</v>
      </c>
      <c r="O6" s="79" t="s">
        <v>142</v>
      </c>
    </row>
    <row r="7" spans="1:15" s="132" customFormat="1" ht="15" x14ac:dyDescent="0.3">
      <c r="A7" s="60"/>
      <c r="B7" s="213">
        <v>11</v>
      </c>
      <c r="C7" s="61"/>
      <c r="D7" s="61"/>
      <c r="E7" s="61"/>
      <c r="F7" s="61"/>
      <c r="G7" s="61"/>
      <c r="H7" s="176" t="s">
        <v>11</v>
      </c>
      <c r="I7" s="207"/>
      <c r="J7" s="99"/>
      <c r="K7" s="61"/>
      <c r="L7" s="94"/>
      <c r="M7" s="210"/>
      <c r="N7" s="61"/>
      <c r="O7" s="94"/>
    </row>
    <row r="8" spans="1:15" s="132" customFormat="1" ht="15" x14ac:dyDescent="0.3">
      <c r="A8" s="15"/>
      <c r="B8" s="214"/>
      <c r="C8" s="5">
        <v>0</v>
      </c>
      <c r="D8" s="2"/>
      <c r="E8" s="2"/>
      <c r="F8" s="2"/>
      <c r="G8" s="2"/>
      <c r="H8" s="161" t="s">
        <v>12</v>
      </c>
      <c r="I8" s="201"/>
      <c r="J8" s="15"/>
      <c r="K8" s="6"/>
      <c r="L8" s="16"/>
      <c r="M8" s="15"/>
      <c r="N8" s="6"/>
      <c r="O8" s="16"/>
    </row>
    <row r="9" spans="1:15" s="132" customFormat="1" ht="15" x14ac:dyDescent="0.3">
      <c r="A9" s="15"/>
      <c r="B9" s="214"/>
      <c r="C9" s="2"/>
      <c r="D9" s="2">
        <v>0</v>
      </c>
      <c r="E9" s="2"/>
      <c r="F9" s="2"/>
      <c r="G9" s="2"/>
      <c r="H9" s="161" t="s">
        <v>13</v>
      </c>
      <c r="I9" s="201"/>
      <c r="J9" s="15"/>
      <c r="K9" s="6"/>
      <c r="L9" s="16"/>
      <c r="M9" s="15"/>
      <c r="N9" s="6"/>
      <c r="O9" s="16"/>
    </row>
    <row r="10" spans="1:15" s="132" customFormat="1" ht="15" x14ac:dyDescent="0.3">
      <c r="A10" s="15"/>
      <c r="B10" s="214"/>
      <c r="C10" s="2"/>
      <c r="D10" s="2"/>
      <c r="E10" s="2">
        <v>1</v>
      </c>
      <c r="F10" s="2">
        <v>0</v>
      </c>
      <c r="G10" s="2"/>
      <c r="H10" s="161" t="s">
        <v>118</v>
      </c>
      <c r="I10" s="201"/>
      <c r="J10" s="15"/>
      <c r="K10" s="6"/>
      <c r="L10" s="16"/>
      <c r="M10" s="211">
        <v>18316800</v>
      </c>
      <c r="N10" s="167">
        <v>18316800</v>
      </c>
      <c r="O10" s="212">
        <v>5566925.6200000001</v>
      </c>
    </row>
    <row r="11" spans="1:15" s="132" customFormat="1" ht="15" x14ac:dyDescent="0.3">
      <c r="A11" s="15">
        <v>4</v>
      </c>
      <c r="B11" s="214"/>
      <c r="C11" s="2"/>
      <c r="D11" s="2"/>
      <c r="E11" s="2"/>
      <c r="F11" s="2"/>
      <c r="G11" s="2">
        <v>1</v>
      </c>
      <c r="H11" s="306" t="s">
        <v>16</v>
      </c>
      <c r="I11" s="187" t="s">
        <v>15</v>
      </c>
      <c r="J11" s="65">
        <f>+J12</f>
        <v>110</v>
      </c>
      <c r="K11" s="47">
        <f>+K12</f>
        <v>123</v>
      </c>
      <c r="L11" s="31">
        <f>+L12</f>
        <v>0</v>
      </c>
      <c r="M11" s="141"/>
      <c r="N11" s="142"/>
      <c r="O11" s="143"/>
    </row>
    <row r="12" spans="1:15" ht="15" x14ac:dyDescent="0.25">
      <c r="A12" s="15"/>
      <c r="B12" s="214"/>
      <c r="C12" s="2"/>
      <c r="D12" s="2"/>
      <c r="E12" s="3"/>
      <c r="F12" s="3"/>
      <c r="G12" s="3">
        <v>9</v>
      </c>
      <c r="H12" s="307" t="s">
        <v>16</v>
      </c>
      <c r="I12" s="202" t="s">
        <v>15</v>
      </c>
      <c r="J12" s="83">
        <v>110</v>
      </c>
      <c r="K12" s="84">
        <v>123</v>
      </c>
      <c r="L12" s="85">
        <v>0</v>
      </c>
      <c r="M12" s="135"/>
      <c r="N12" s="136"/>
      <c r="O12" s="137"/>
    </row>
    <row r="13" spans="1:15" ht="30" x14ac:dyDescent="0.3">
      <c r="A13" s="15"/>
      <c r="B13" s="214"/>
      <c r="C13" s="2">
        <v>1</v>
      </c>
      <c r="D13" s="2"/>
      <c r="E13" s="2"/>
      <c r="F13" s="2"/>
      <c r="G13" s="2"/>
      <c r="H13" s="306" t="s">
        <v>86</v>
      </c>
      <c r="I13" s="187"/>
      <c r="J13" s="65"/>
      <c r="K13" s="47"/>
      <c r="L13" s="31"/>
      <c r="M13" s="119"/>
      <c r="N13" s="46"/>
      <c r="O13" s="120"/>
    </row>
    <row r="14" spans="1:15" ht="15" x14ac:dyDescent="0.3">
      <c r="A14" s="15"/>
      <c r="B14" s="214"/>
      <c r="C14" s="2"/>
      <c r="D14" s="2">
        <v>0</v>
      </c>
      <c r="E14" s="3"/>
      <c r="F14" s="3"/>
      <c r="G14" s="3"/>
      <c r="H14" s="306" t="s">
        <v>13</v>
      </c>
      <c r="I14" s="203"/>
      <c r="J14" s="83"/>
      <c r="K14" s="84"/>
      <c r="L14" s="85"/>
      <c r="M14" s="135"/>
      <c r="N14" s="136"/>
      <c r="O14" s="137"/>
    </row>
    <row r="15" spans="1:15" ht="15" x14ac:dyDescent="0.3">
      <c r="A15" s="15"/>
      <c r="B15" s="214"/>
      <c r="C15" s="2"/>
      <c r="D15" s="2"/>
      <c r="E15" s="3">
        <v>1</v>
      </c>
      <c r="F15" s="3"/>
      <c r="G15" s="2"/>
      <c r="H15" s="306" t="s">
        <v>151</v>
      </c>
      <c r="I15" s="202"/>
      <c r="J15" s="65"/>
      <c r="K15" s="47"/>
      <c r="L15" s="31"/>
      <c r="M15" s="211">
        <v>7000000</v>
      </c>
      <c r="N15" s="167">
        <v>440000</v>
      </c>
      <c r="O15" s="120">
        <v>60000</v>
      </c>
    </row>
    <row r="16" spans="1:15" s="132" customFormat="1" ht="15" x14ac:dyDescent="0.3">
      <c r="A16" s="15">
        <v>4</v>
      </c>
      <c r="B16" s="214"/>
      <c r="C16" s="2"/>
      <c r="D16" s="2"/>
      <c r="E16" s="2"/>
      <c r="F16" s="2"/>
      <c r="G16" s="2">
        <v>1</v>
      </c>
      <c r="H16" s="306" t="s">
        <v>85</v>
      </c>
      <c r="I16" s="204" t="s">
        <v>22</v>
      </c>
      <c r="J16" s="65">
        <f>+J17</f>
        <v>10</v>
      </c>
      <c r="K16" s="47">
        <f>+K17</f>
        <v>10</v>
      </c>
      <c r="L16" s="31">
        <f>+L17</f>
        <v>0</v>
      </c>
      <c r="M16" s="141"/>
      <c r="N16" s="142"/>
      <c r="O16" s="143"/>
    </row>
    <row r="17" spans="1:15" ht="15" x14ac:dyDescent="0.25">
      <c r="A17" s="15"/>
      <c r="B17" s="214"/>
      <c r="C17" s="2"/>
      <c r="D17" s="2"/>
      <c r="E17" s="3"/>
      <c r="F17" s="3"/>
      <c r="G17" s="3">
        <v>2</v>
      </c>
      <c r="H17" s="307" t="s">
        <v>85</v>
      </c>
      <c r="I17" s="205" t="s">
        <v>22</v>
      </c>
      <c r="J17" s="83">
        <v>10</v>
      </c>
      <c r="K17" s="84">
        <v>10</v>
      </c>
      <c r="L17" s="85">
        <v>0</v>
      </c>
      <c r="M17" s="135"/>
      <c r="N17" s="136"/>
      <c r="O17" s="137"/>
    </row>
    <row r="18" spans="1:15" ht="30" x14ac:dyDescent="0.3">
      <c r="A18" s="15"/>
      <c r="B18" s="214"/>
      <c r="C18" s="2"/>
      <c r="D18" s="2"/>
      <c r="E18" s="2">
        <v>2</v>
      </c>
      <c r="F18" s="3"/>
      <c r="G18" s="3"/>
      <c r="H18" s="306" t="s">
        <v>145</v>
      </c>
      <c r="I18" s="202"/>
      <c r="J18" s="83"/>
      <c r="K18" s="84"/>
      <c r="L18" s="85"/>
      <c r="M18" s="211">
        <v>673631265</v>
      </c>
      <c r="N18" s="167">
        <v>861775281</v>
      </c>
      <c r="O18" s="120">
        <v>224038359.55000001</v>
      </c>
    </row>
    <row r="19" spans="1:15" s="132" customFormat="1" ht="15" x14ac:dyDescent="0.3">
      <c r="A19" s="164">
        <v>4</v>
      </c>
      <c r="B19" s="215"/>
      <c r="C19" s="133"/>
      <c r="D19" s="133"/>
      <c r="E19" s="133"/>
      <c r="F19" s="133"/>
      <c r="G19" s="2">
        <v>1</v>
      </c>
      <c r="H19" s="306" t="s">
        <v>144</v>
      </c>
      <c r="I19" s="204" t="s">
        <v>18</v>
      </c>
      <c r="J19" s="144">
        <f>+J20</f>
        <v>6998</v>
      </c>
      <c r="K19" s="145">
        <f>+K20</f>
        <v>6474</v>
      </c>
      <c r="L19" s="146">
        <f>+L20</f>
        <v>1741</v>
      </c>
      <c r="M19" s="141"/>
      <c r="N19" s="142"/>
      <c r="O19" s="143"/>
    </row>
    <row r="20" spans="1:15" x14ac:dyDescent="0.25">
      <c r="A20" s="165"/>
      <c r="B20" s="216"/>
      <c r="C20" s="130"/>
      <c r="D20" s="130"/>
      <c r="E20" s="130"/>
      <c r="F20" s="130"/>
      <c r="G20" s="3">
        <v>2</v>
      </c>
      <c r="H20" s="307" t="s">
        <v>152</v>
      </c>
      <c r="I20" s="205" t="s">
        <v>18</v>
      </c>
      <c r="J20" s="147">
        <v>6998</v>
      </c>
      <c r="K20" s="148">
        <v>6474</v>
      </c>
      <c r="L20" s="149">
        <v>1741</v>
      </c>
      <c r="M20" s="150"/>
      <c r="N20" s="151"/>
      <c r="O20" s="152"/>
    </row>
    <row r="21" spans="1:15" ht="15" x14ac:dyDescent="0.3">
      <c r="A21" s="165"/>
      <c r="B21" s="216"/>
      <c r="C21" s="133">
        <v>2</v>
      </c>
      <c r="D21" s="133"/>
      <c r="E21" s="133"/>
      <c r="F21" s="133"/>
      <c r="G21" s="130"/>
      <c r="H21" s="308" t="s">
        <v>87</v>
      </c>
      <c r="I21" s="159"/>
      <c r="J21" s="147"/>
      <c r="K21" s="148"/>
      <c r="L21" s="149"/>
      <c r="M21" s="150"/>
      <c r="N21" s="151"/>
      <c r="O21" s="152"/>
    </row>
    <row r="22" spans="1:15" ht="15" x14ac:dyDescent="0.3">
      <c r="A22" s="165"/>
      <c r="B22" s="216"/>
      <c r="C22" s="133"/>
      <c r="D22" s="133">
        <v>0</v>
      </c>
      <c r="E22" s="133"/>
      <c r="F22" s="133"/>
      <c r="G22" s="130"/>
      <c r="H22" s="306" t="s">
        <v>13</v>
      </c>
      <c r="I22" s="159"/>
      <c r="J22" s="147"/>
      <c r="K22" s="148"/>
      <c r="L22" s="149"/>
      <c r="M22" s="150"/>
      <c r="N22" s="151"/>
      <c r="O22" s="152"/>
    </row>
    <row r="23" spans="1:15" ht="15" x14ac:dyDescent="0.3">
      <c r="A23" s="165"/>
      <c r="B23" s="216"/>
      <c r="C23" s="133"/>
      <c r="D23" s="133"/>
      <c r="E23" s="133">
        <v>1</v>
      </c>
      <c r="F23" s="133"/>
      <c r="G23" s="130"/>
      <c r="H23" s="306" t="s">
        <v>153</v>
      </c>
      <c r="I23" s="159"/>
      <c r="J23" s="147"/>
      <c r="K23" s="148"/>
      <c r="L23" s="149"/>
      <c r="M23" s="211">
        <v>3000000</v>
      </c>
      <c r="N23" s="167">
        <v>200000</v>
      </c>
      <c r="O23" s="143">
        <v>0</v>
      </c>
    </row>
    <row r="24" spans="1:15" s="132" customFormat="1" ht="15" x14ac:dyDescent="0.3">
      <c r="A24" s="164">
        <v>4</v>
      </c>
      <c r="B24" s="215"/>
      <c r="C24" s="133"/>
      <c r="D24" s="133"/>
      <c r="E24" s="133"/>
      <c r="F24" s="133"/>
      <c r="G24" s="133">
        <v>1</v>
      </c>
      <c r="H24" s="308" t="s">
        <v>88</v>
      </c>
      <c r="I24" s="204" t="s">
        <v>22</v>
      </c>
      <c r="J24" s="144">
        <f>J25</f>
        <v>10</v>
      </c>
      <c r="K24" s="145">
        <f>K25</f>
        <v>10</v>
      </c>
      <c r="L24" s="146">
        <f>L25</f>
        <v>0</v>
      </c>
      <c r="M24" s="141"/>
      <c r="N24" s="142"/>
      <c r="O24" s="143"/>
    </row>
    <row r="25" spans="1:15" ht="15" x14ac:dyDescent="0.25">
      <c r="A25" s="165"/>
      <c r="B25" s="216"/>
      <c r="C25" s="130"/>
      <c r="D25" s="130"/>
      <c r="E25" s="130"/>
      <c r="F25" s="130"/>
      <c r="G25" s="130">
        <v>4</v>
      </c>
      <c r="H25" s="219" t="s">
        <v>154</v>
      </c>
      <c r="I25" s="205" t="s">
        <v>22</v>
      </c>
      <c r="J25" s="147">
        <v>10</v>
      </c>
      <c r="K25" s="148">
        <v>10</v>
      </c>
      <c r="L25" s="149">
        <v>0</v>
      </c>
      <c r="M25" s="141"/>
      <c r="N25" s="142"/>
      <c r="O25" s="143"/>
    </row>
    <row r="26" spans="1:15" ht="15" x14ac:dyDescent="0.3">
      <c r="A26" s="165"/>
      <c r="B26" s="216"/>
      <c r="C26" s="130"/>
      <c r="D26" s="130"/>
      <c r="E26" s="133">
        <v>2</v>
      </c>
      <c r="F26" s="130"/>
      <c r="G26" s="130"/>
      <c r="H26" s="308" t="s">
        <v>146</v>
      </c>
      <c r="I26" s="159"/>
      <c r="J26" s="147"/>
      <c r="K26" s="148"/>
      <c r="L26" s="149"/>
      <c r="M26" s="211">
        <v>258452935</v>
      </c>
      <c r="N26" s="167">
        <v>275593347</v>
      </c>
      <c r="O26" s="143">
        <v>55530514.780000001</v>
      </c>
    </row>
    <row r="27" spans="1:15" s="132" customFormat="1" ht="15" x14ac:dyDescent="0.3">
      <c r="A27" s="164">
        <v>4</v>
      </c>
      <c r="B27" s="215"/>
      <c r="C27" s="133"/>
      <c r="D27" s="133"/>
      <c r="E27" s="133"/>
      <c r="F27" s="133"/>
      <c r="G27" s="133">
        <v>1</v>
      </c>
      <c r="H27" s="308" t="s">
        <v>155</v>
      </c>
      <c r="I27" s="204" t="s">
        <v>18</v>
      </c>
      <c r="J27" s="144">
        <f>J28</f>
        <v>3916</v>
      </c>
      <c r="K27" s="145">
        <f>K28</f>
        <v>4977</v>
      </c>
      <c r="L27" s="146">
        <f>L28</f>
        <v>1459</v>
      </c>
      <c r="M27" s="141"/>
      <c r="N27" s="142"/>
      <c r="O27" s="143"/>
    </row>
    <row r="28" spans="1:15" ht="14.25" thickBot="1" x14ac:dyDescent="0.3">
      <c r="A28" s="166"/>
      <c r="B28" s="217"/>
      <c r="C28" s="131"/>
      <c r="D28" s="131"/>
      <c r="E28" s="131"/>
      <c r="F28" s="131"/>
      <c r="G28" s="131">
        <v>2</v>
      </c>
      <c r="H28" s="309" t="s">
        <v>155</v>
      </c>
      <c r="I28" s="206" t="s">
        <v>18</v>
      </c>
      <c r="J28" s="153">
        <v>3916</v>
      </c>
      <c r="K28" s="154">
        <v>4977</v>
      </c>
      <c r="L28" s="155">
        <v>1459</v>
      </c>
      <c r="M28" s="156"/>
      <c r="N28" s="157"/>
      <c r="O28" s="158"/>
    </row>
    <row r="29" spans="1:15" ht="15" x14ac:dyDescent="0.3">
      <c r="A29" s="343"/>
      <c r="B29" s="344">
        <v>94</v>
      </c>
      <c r="C29" s="343"/>
      <c r="D29" s="343"/>
      <c r="E29" s="343"/>
      <c r="F29" s="343"/>
      <c r="G29" s="343"/>
      <c r="H29" s="133" t="s">
        <v>192</v>
      </c>
      <c r="I29" s="345"/>
      <c r="J29" s="134"/>
      <c r="K29" s="130"/>
      <c r="L29" s="159"/>
      <c r="M29" s="134"/>
      <c r="N29" s="130"/>
      <c r="O29" s="159"/>
    </row>
    <row r="30" spans="1:15" ht="15" x14ac:dyDescent="0.3">
      <c r="A30" s="343"/>
      <c r="B30" s="343"/>
      <c r="C30" s="344">
        <v>7</v>
      </c>
      <c r="D30" s="343"/>
      <c r="E30" s="343"/>
      <c r="F30" s="343"/>
      <c r="G30" s="343"/>
      <c r="H30" s="133" t="s">
        <v>193</v>
      </c>
      <c r="I30" s="345"/>
      <c r="J30" s="134"/>
      <c r="K30" s="130"/>
      <c r="L30" s="159"/>
      <c r="M30" s="134"/>
      <c r="N30" s="130"/>
      <c r="O30" s="159"/>
    </row>
    <row r="31" spans="1:15" ht="15" x14ac:dyDescent="0.3">
      <c r="A31" s="343"/>
      <c r="B31" s="343"/>
      <c r="C31" s="343"/>
      <c r="D31" s="344">
        <v>0</v>
      </c>
      <c r="E31" s="343"/>
      <c r="F31" s="343"/>
      <c r="G31" s="343"/>
      <c r="H31" s="133" t="s">
        <v>13</v>
      </c>
      <c r="I31" s="345"/>
      <c r="J31" s="134"/>
      <c r="K31" s="130"/>
      <c r="L31" s="159"/>
      <c r="M31" s="134"/>
      <c r="N31" s="130"/>
      <c r="O31" s="159"/>
    </row>
    <row r="32" spans="1:15" ht="15" x14ac:dyDescent="0.3">
      <c r="A32" s="344">
        <v>4</v>
      </c>
      <c r="B32" s="343"/>
      <c r="C32" s="343"/>
      <c r="D32" s="343"/>
      <c r="E32" s="344">
        <v>1</v>
      </c>
      <c r="F32" s="344">
        <v>0</v>
      </c>
      <c r="G32" s="343"/>
      <c r="H32" s="133" t="s">
        <v>194</v>
      </c>
      <c r="I32" s="345"/>
      <c r="J32" s="134"/>
      <c r="K32" s="130"/>
      <c r="L32" s="159"/>
      <c r="M32" s="134"/>
      <c r="N32" s="130"/>
      <c r="O32" s="159"/>
    </row>
    <row r="33" spans="1:15" ht="15" x14ac:dyDescent="0.3">
      <c r="A33" s="343"/>
      <c r="B33" s="343"/>
      <c r="C33" s="343"/>
      <c r="D33" s="343"/>
      <c r="E33" s="343"/>
      <c r="F33" s="343"/>
      <c r="G33" s="344">
        <v>1</v>
      </c>
      <c r="H33" s="133" t="s">
        <v>194</v>
      </c>
      <c r="I33" s="348" t="s">
        <v>15</v>
      </c>
      <c r="J33" s="350">
        <v>0</v>
      </c>
      <c r="K33" s="133">
        <v>16</v>
      </c>
      <c r="L33" s="351">
        <f>+L34</f>
        <v>0</v>
      </c>
      <c r="M33" s="350">
        <v>0</v>
      </c>
      <c r="N33" s="352">
        <v>61533000</v>
      </c>
      <c r="O33" s="351">
        <v>0</v>
      </c>
    </row>
    <row r="34" spans="1:15" ht="14.25" thickBot="1" x14ac:dyDescent="0.3">
      <c r="A34" s="343"/>
      <c r="B34" s="343"/>
      <c r="C34" s="343"/>
      <c r="D34" s="343"/>
      <c r="E34" s="343"/>
      <c r="F34" s="343"/>
      <c r="G34" s="343">
        <v>2</v>
      </c>
      <c r="H34" s="130" t="s">
        <v>194</v>
      </c>
      <c r="I34" s="349" t="s">
        <v>15</v>
      </c>
      <c r="J34" s="236">
        <v>0</v>
      </c>
      <c r="K34" s="131">
        <v>16</v>
      </c>
      <c r="L34" s="179">
        <v>0</v>
      </c>
      <c r="M34" s="236"/>
      <c r="N34" s="131"/>
      <c r="O34" s="179"/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O16"/>
  <sheetViews>
    <sheetView topLeftCell="J1" zoomScale="115" zoomScaleNormal="115" zoomScaleSheetLayoutView="100" workbookViewId="0">
      <selection activeCell="Q4" activeCellId="1" sqref="M1:M1048576 Q1:Q1048576"/>
    </sheetView>
  </sheetViews>
  <sheetFormatPr baseColWidth="10" defaultRowHeight="13.5" x14ac:dyDescent="0.25"/>
  <cols>
    <col min="1" max="7" width="3.7109375" style="128" bestFit="1" customWidth="1"/>
    <col min="8" max="8" width="65.5703125" style="128" customWidth="1"/>
    <col min="9" max="9" width="12.140625" style="128" customWidth="1"/>
    <col min="10" max="10" width="9.7109375" style="128" bestFit="1" customWidth="1"/>
    <col min="11" max="11" width="11" style="128" bestFit="1" customWidth="1"/>
    <col min="12" max="12" width="14.140625" style="128" bestFit="1" customWidth="1"/>
    <col min="13" max="14" width="12.28515625" style="128" bestFit="1" customWidth="1"/>
    <col min="15" max="15" width="14" style="128" customWidth="1"/>
    <col min="16" max="16384" width="11.42578125" style="128"/>
  </cols>
  <sheetData>
    <row r="1" spans="1:15" s="1" customFormat="1" ht="15" x14ac:dyDescent="0.2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</row>
    <row r="2" spans="1:15" s="1" customFormat="1" ht="15" x14ac:dyDescent="0.2">
      <c r="A2" s="367" t="s">
        <v>143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</row>
    <row r="3" spans="1:15" s="1" customFormat="1" ht="15" x14ac:dyDescent="0.2">
      <c r="A3" s="367" t="s">
        <v>195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</row>
    <row r="4" spans="1:15" ht="14.25" thickBot="1" x14ac:dyDescent="0.3">
      <c r="A4" s="127"/>
    </row>
    <row r="5" spans="1:15" ht="15" customHeight="1" thickBot="1" x14ac:dyDescent="0.3">
      <c r="A5" s="361" t="s">
        <v>20</v>
      </c>
      <c r="B5" s="362"/>
      <c r="C5" s="362"/>
      <c r="D5" s="362"/>
      <c r="E5" s="362"/>
      <c r="F5" s="362"/>
      <c r="G5" s="362"/>
      <c r="H5" s="362"/>
      <c r="I5" s="363"/>
      <c r="J5" s="364" t="s">
        <v>98</v>
      </c>
      <c r="K5" s="365"/>
      <c r="L5" s="369"/>
      <c r="M5" s="364" t="s">
        <v>110</v>
      </c>
      <c r="N5" s="365"/>
      <c r="O5" s="366"/>
    </row>
    <row r="6" spans="1:15" ht="45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7" t="s">
        <v>97</v>
      </c>
      <c r="I6" s="186" t="s">
        <v>8</v>
      </c>
      <c r="J6" s="77" t="s">
        <v>9</v>
      </c>
      <c r="K6" s="78" t="s">
        <v>10</v>
      </c>
      <c r="L6" s="104" t="s">
        <v>142</v>
      </c>
      <c r="M6" s="77" t="s">
        <v>9</v>
      </c>
      <c r="N6" s="78" t="s">
        <v>10</v>
      </c>
      <c r="O6" s="79" t="s">
        <v>142</v>
      </c>
    </row>
    <row r="7" spans="1:15" s="132" customFormat="1" ht="15" x14ac:dyDescent="0.3">
      <c r="A7" s="60"/>
      <c r="B7" s="61">
        <v>12</v>
      </c>
      <c r="C7" s="61"/>
      <c r="D7" s="61"/>
      <c r="E7" s="61"/>
      <c r="F7" s="61"/>
      <c r="G7" s="61"/>
      <c r="H7" s="176" t="s">
        <v>138</v>
      </c>
      <c r="I7" s="207"/>
      <c r="J7" s="93"/>
      <c r="K7" s="61"/>
      <c r="L7" s="291"/>
      <c r="M7" s="86"/>
      <c r="N7" s="61"/>
      <c r="O7" s="94"/>
    </row>
    <row r="8" spans="1:15" s="132" customFormat="1" ht="15" x14ac:dyDescent="0.3">
      <c r="A8" s="15"/>
      <c r="B8" s="2"/>
      <c r="C8" s="5">
        <v>0</v>
      </c>
      <c r="D8" s="2"/>
      <c r="E8" s="2"/>
      <c r="F8" s="2"/>
      <c r="G8" s="2"/>
      <c r="H8" s="161" t="s">
        <v>12</v>
      </c>
      <c r="I8" s="201"/>
      <c r="J8" s="220"/>
      <c r="K8" s="2"/>
      <c r="L8" s="297"/>
      <c r="M8" s="54"/>
      <c r="N8" s="2"/>
      <c r="O8" s="29"/>
    </row>
    <row r="9" spans="1:15" s="132" customFormat="1" ht="15" x14ac:dyDescent="0.3">
      <c r="A9" s="15"/>
      <c r="B9" s="2"/>
      <c r="C9" s="2"/>
      <c r="D9" s="2">
        <v>0</v>
      </c>
      <c r="E9" s="2"/>
      <c r="F9" s="2"/>
      <c r="G9" s="2"/>
      <c r="H9" s="161" t="s">
        <v>13</v>
      </c>
      <c r="I9" s="201"/>
      <c r="J9" s="54"/>
      <c r="K9" s="2"/>
      <c r="L9" s="297"/>
      <c r="M9" s="54"/>
      <c r="N9" s="2"/>
      <c r="O9" s="29"/>
    </row>
    <row r="10" spans="1:15" s="132" customFormat="1" ht="15" x14ac:dyDescent="0.3">
      <c r="A10" s="15"/>
      <c r="B10" s="2"/>
      <c r="C10" s="2"/>
      <c r="D10" s="2"/>
      <c r="E10" s="2">
        <v>1</v>
      </c>
      <c r="F10" s="2">
        <v>0</v>
      </c>
      <c r="G10" s="2"/>
      <c r="H10" s="161" t="s">
        <v>118</v>
      </c>
      <c r="I10" s="201"/>
      <c r="J10" s="54"/>
      <c r="K10" s="2"/>
      <c r="L10" s="297"/>
      <c r="M10" s="87">
        <v>8670675</v>
      </c>
      <c r="N10" s="38">
        <v>13609443</v>
      </c>
      <c r="O10" s="28">
        <v>4389562.0599999996</v>
      </c>
    </row>
    <row r="11" spans="1:15" ht="15" x14ac:dyDescent="0.3">
      <c r="A11" s="15">
        <v>4</v>
      </c>
      <c r="B11" s="2"/>
      <c r="C11" s="2"/>
      <c r="D11" s="2"/>
      <c r="E11" s="2"/>
      <c r="F11" s="2"/>
      <c r="G11" s="2">
        <v>1</v>
      </c>
      <c r="H11" s="308" t="s">
        <v>16</v>
      </c>
      <c r="I11" s="204" t="s">
        <v>15</v>
      </c>
      <c r="J11" s="15">
        <f>J12</f>
        <v>200</v>
      </c>
      <c r="K11" s="6">
        <f t="shared" ref="K11" si="0">K12</f>
        <v>161</v>
      </c>
      <c r="L11" s="101">
        <v>124</v>
      </c>
      <c r="M11" s="87"/>
      <c r="N11" s="38"/>
      <c r="O11" s="28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219" t="s">
        <v>16</v>
      </c>
      <c r="I12" s="205" t="s">
        <v>15</v>
      </c>
      <c r="J12" s="17">
        <v>200</v>
      </c>
      <c r="K12" s="4">
        <v>161</v>
      </c>
      <c r="L12" s="102">
        <v>124</v>
      </c>
      <c r="M12" s="87"/>
      <c r="N12" s="38"/>
      <c r="O12" s="28"/>
    </row>
    <row r="13" spans="1:15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306" t="s">
        <v>147</v>
      </c>
      <c r="I13" s="203"/>
      <c r="J13" s="57"/>
      <c r="K13" s="3"/>
      <c r="L13" s="50"/>
      <c r="M13" s="87">
        <v>1967325</v>
      </c>
      <c r="N13" s="38">
        <v>1924070</v>
      </c>
      <c r="O13" s="28">
        <v>604470.52</v>
      </c>
    </row>
    <row r="14" spans="1:15" ht="15" x14ac:dyDescent="0.3">
      <c r="A14" s="15">
        <v>4</v>
      </c>
      <c r="B14" s="2"/>
      <c r="C14" s="2"/>
      <c r="D14" s="2"/>
      <c r="E14" s="2"/>
      <c r="F14" s="2"/>
      <c r="G14" s="2">
        <v>1</v>
      </c>
      <c r="H14" s="308" t="s">
        <v>21</v>
      </c>
      <c r="I14" s="204" t="s">
        <v>22</v>
      </c>
      <c r="J14" s="69">
        <f>J15</f>
        <v>1300</v>
      </c>
      <c r="K14" s="7">
        <f t="shared" ref="K14" si="1">K15</f>
        <v>9800</v>
      </c>
      <c r="L14" s="298">
        <f>L15</f>
        <v>7158</v>
      </c>
      <c r="M14" s="87"/>
      <c r="N14" s="38"/>
      <c r="O14" s="28"/>
    </row>
    <row r="15" spans="1:15" ht="27" x14ac:dyDescent="0.25">
      <c r="A15" s="15"/>
      <c r="B15" s="2"/>
      <c r="C15" s="2"/>
      <c r="D15" s="2"/>
      <c r="E15" s="2"/>
      <c r="F15" s="2"/>
      <c r="G15" s="3">
        <v>2</v>
      </c>
      <c r="H15" s="219" t="s">
        <v>89</v>
      </c>
      <c r="I15" s="299" t="s">
        <v>22</v>
      </c>
      <c r="J15" s="70">
        <v>1300</v>
      </c>
      <c r="K15" s="8">
        <v>9800</v>
      </c>
      <c r="L15" s="301">
        <f>6553+605</f>
        <v>7158</v>
      </c>
      <c r="M15" s="88"/>
      <c r="N15" s="39"/>
      <c r="O15" s="26"/>
    </row>
    <row r="16" spans="1:15" ht="15.75" thickBot="1" x14ac:dyDescent="0.3">
      <c r="A16" s="25"/>
      <c r="B16" s="14"/>
      <c r="C16" s="14"/>
      <c r="D16" s="14"/>
      <c r="E16" s="14"/>
      <c r="F16" s="14"/>
      <c r="G16" s="10">
        <v>5</v>
      </c>
      <c r="H16" s="309" t="s">
        <v>90</v>
      </c>
      <c r="I16" s="206" t="s">
        <v>15</v>
      </c>
      <c r="J16" s="90">
        <v>800</v>
      </c>
      <c r="K16" s="32">
        <v>950</v>
      </c>
      <c r="L16" s="103">
        <v>378</v>
      </c>
      <c r="M16" s="89"/>
      <c r="N16" s="40"/>
      <c r="O16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6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O27"/>
  <sheetViews>
    <sheetView tabSelected="1" topLeftCell="A4" zoomScale="115" zoomScaleNormal="115" zoomScaleSheetLayoutView="100" workbookViewId="0">
      <selection activeCell="Q4" activeCellId="1" sqref="A1:O1048576 Q1:Q1048576"/>
    </sheetView>
  </sheetViews>
  <sheetFormatPr baseColWidth="10" defaultColWidth="30.42578125" defaultRowHeight="13.5" x14ac:dyDescent="0.25"/>
  <cols>
    <col min="1" max="7" width="3.7109375" style="128" bestFit="1" customWidth="1"/>
    <col min="8" max="8" width="55.42578125" style="128" customWidth="1"/>
    <col min="9" max="9" width="13.28515625" style="128" customWidth="1"/>
    <col min="10" max="11" width="11.5703125" style="128" bestFit="1" customWidth="1"/>
    <col min="12" max="12" width="13.5703125" style="128" customWidth="1"/>
    <col min="13" max="14" width="13.7109375" style="128" bestFit="1" customWidth="1"/>
    <col min="15" max="15" width="16.140625" style="128" customWidth="1"/>
    <col min="16" max="16384" width="30.42578125" style="128"/>
  </cols>
  <sheetData>
    <row r="1" spans="1:15" s="1" customFormat="1" ht="15" x14ac:dyDescent="0.2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</row>
    <row r="2" spans="1:15" s="1" customFormat="1" ht="15" x14ac:dyDescent="0.2">
      <c r="A2" s="367" t="s">
        <v>143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</row>
    <row r="3" spans="1:15" s="1" customFormat="1" ht="15" x14ac:dyDescent="0.2">
      <c r="A3" s="367" t="s">
        <v>195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</row>
    <row r="4" spans="1:15" ht="14.25" thickBot="1" x14ac:dyDescent="0.3">
      <c r="F4" s="127"/>
    </row>
    <row r="5" spans="1:15" ht="15.75" customHeight="1" thickBot="1" x14ac:dyDescent="0.3">
      <c r="A5" s="361" t="s">
        <v>23</v>
      </c>
      <c r="B5" s="362"/>
      <c r="C5" s="362"/>
      <c r="D5" s="362"/>
      <c r="E5" s="362"/>
      <c r="F5" s="362"/>
      <c r="G5" s="362"/>
      <c r="H5" s="362"/>
      <c r="I5" s="368"/>
      <c r="J5" s="371" t="s">
        <v>98</v>
      </c>
      <c r="K5" s="372"/>
      <c r="L5" s="373"/>
      <c r="M5" s="371" t="s">
        <v>110</v>
      </c>
      <c r="N5" s="372"/>
      <c r="O5" s="373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7" t="s">
        <v>97</v>
      </c>
      <c r="I6" s="186" t="s">
        <v>8</v>
      </c>
      <c r="J6" s="77" t="s">
        <v>9</v>
      </c>
      <c r="K6" s="78" t="s">
        <v>10</v>
      </c>
      <c r="L6" s="79" t="s">
        <v>142</v>
      </c>
      <c r="M6" s="77" t="s">
        <v>9</v>
      </c>
      <c r="N6" s="78" t="s">
        <v>10</v>
      </c>
      <c r="O6" s="79" t="s">
        <v>142</v>
      </c>
    </row>
    <row r="7" spans="1:15" ht="15" x14ac:dyDescent="0.25">
      <c r="A7" s="60"/>
      <c r="B7" s="61">
        <v>13</v>
      </c>
      <c r="C7" s="61"/>
      <c r="D7" s="61"/>
      <c r="E7" s="62"/>
      <c r="F7" s="62"/>
      <c r="G7" s="62"/>
      <c r="H7" s="176" t="s">
        <v>136</v>
      </c>
      <c r="I7" s="66"/>
      <c r="J7" s="93"/>
      <c r="K7" s="62"/>
      <c r="L7" s="63"/>
      <c r="M7" s="86"/>
      <c r="N7" s="62"/>
      <c r="O7" s="63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61" t="s">
        <v>12</v>
      </c>
      <c r="I8" s="55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61" t="s">
        <v>13</v>
      </c>
      <c r="I9" s="55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3">
        <v>1</v>
      </c>
      <c r="F10" s="3">
        <v>0</v>
      </c>
      <c r="G10" s="3"/>
      <c r="H10" s="161" t="s">
        <v>118</v>
      </c>
      <c r="I10" s="55"/>
      <c r="J10" s="57"/>
      <c r="K10" s="3"/>
      <c r="L10" s="13"/>
      <c r="M10" s="87">
        <v>188189232</v>
      </c>
      <c r="N10" s="38">
        <v>160600913</v>
      </c>
      <c r="O10" s="28">
        <v>62008695.789999999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1" t="s">
        <v>14</v>
      </c>
      <c r="I11" s="208" t="s">
        <v>15</v>
      </c>
      <c r="J11" s="65">
        <f>+J12</f>
        <v>1277</v>
      </c>
      <c r="K11" s="47">
        <f>+K12</f>
        <v>1172</v>
      </c>
      <c r="L11" s="31">
        <f>+L12</f>
        <v>852</v>
      </c>
      <c r="M11" s="134"/>
      <c r="N11" s="130"/>
      <c r="O11" s="159"/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200" t="s">
        <v>14</v>
      </c>
      <c r="I12" s="209" t="s">
        <v>15</v>
      </c>
      <c r="J12" s="83">
        <v>1277</v>
      </c>
      <c r="K12" s="84">
        <v>1172</v>
      </c>
      <c r="L12" s="85">
        <v>852</v>
      </c>
      <c r="M12" s="88"/>
      <c r="N12" s="39"/>
      <c r="O12" s="26"/>
    </row>
    <row r="13" spans="1:15" s="132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61" t="s">
        <v>137</v>
      </c>
      <c r="I13" s="56"/>
      <c r="J13" s="138"/>
      <c r="K13" s="139"/>
      <c r="L13" s="140"/>
      <c r="M13" s="87">
        <v>23110695</v>
      </c>
      <c r="N13" s="38">
        <v>24555090</v>
      </c>
      <c r="O13" s="28">
        <v>8524146.7200000007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61" t="s">
        <v>24</v>
      </c>
      <c r="I14" s="208" t="s">
        <v>25</v>
      </c>
      <c r="J14" s="65">
        <f>+J19+J20+J21</f>
        <v>5600</v>
      </c>
      <c r="K14" s="47">
        <f>+K19+K20+K21</f>
        <v>8367</v>
      </c>
      <c r="L14" s="31">
        <f>+L19+L20+L21</f>
        <v>2357</v>
      </c>
      <c r="M14" s="134"/>
      <c r="N14" s="130"/>
      <c r="O14" s="159"/>
    </row>
    <row r="15" spans="1:15" ht="27" x14ac:dyDescent="0.25">
      <c r="A15" s="15"/>
      <c r="B15" s="2"/>
      <c r="C15" s="2"/>
      <c r="D15" s="2"/>
      <c r="E15" s="3"/>
      <c r="F15" s="3"/>
      <c r="G15" s="3">
        <v>2</v>
      </c>
      <c r="H15" s="200" t="s">
        <v>26</v>
      </c>
      <c r="I15" s="209" t="s">
        <v>27</v>
      </c>
      <c r="J15" s="83">
        <v>1193000</v>
      </c>
      <c r="K15" s="84">
        <v>1458789</v>
      </c>
      <c r="L15" s="85">
        <v>484919</v>
      </c>
      <c r="M15" s="88"/>
      <c r="N15" s="39"/>
      <c r="O15" s="26"/>
    </row>
    <row r="16" spans="1:15" ht="27" x14ac:dyDescent="0.25">
      <c r="A16" s="15"/>
      <c r="B16" s="2"/>
      <c r="C16" s="2"/>
      <c r="D16" s="2"/>
      <c r="E16" s="3"/>
      <c r="F16" s="3"/>
      <c r="G16" s="3">
        <v>3</v>
      </c>
      <c r="H16" s="200" t="s">
        <v>28</v>
      </c>
      <c r="I16" s="209" t="s">
        <v>27</v>
      </c>
      <c r="J16" s="83">
        <v>1207000</v>
      </c>
      <c r="K16" s="84">
        <v>1509597</v>
      </c>
      <c r="L16" s="85">
        <v>513462</v>
      </c>
      <c r="M16" s="88"/>
      <c r="N16" s="39"/>
      <c r="O16" s="26"/>
    </row>
    <row r="17" spans="1:15" ht="15" x14ac:dyDescent="0.25">
      <c r="A17" s="15"/>
      <c r="B17" s="2"/>
      <c r="C17" s="2"/>
      <c r="D17" s="2"/>
      <c r="E17" s="3"/>
      <c r="F17" s="3"/>
      <c r="G17" s="3">
        <v>4</v>
      </c>
      <c r="H17" s="200" t="s">
        <v>29</v>
      </c>
      <c r="I17" s="209" t="s">
        <v>30</v>
      </c>
      <c r="J17" s="83">
        <v>32000000</v>
      </c>
      <c r="K17" s="84">
        <v>34200606</v>
      </c>
      <c r="L17" s="85">
        <v>10445769</v>
      </c>
      <c r="M17" s="88"/>
      <c r="N17" s="39"/>
      <c r="O17" s="26"/>
    </row>
    <row r="18" spans="1:15" ht="15" x14ac:dyDescent="0.25">
      <c r="A18" s="15"/>
      <c r="B18" s="2"/>
      <c r="C18" s="2"/>
      <c r="D18" s="2"/>
      <c r="E18" s="3"/>
      <c r="F18" s="3"/>
      <c r="G18" s="3">
        <v>5</v>
      </c>
      <c r="H18" s="200" t="s">
        <v>31</v>
      </c>
      <c r="I18" s="209" t="s">
        <v>30</v>
      </c>
      <c r="J18" s="83">
        <v>32500000</v>
      </c>
      <c r="K18" s="84">
        <v>23996766</v>
      </c>
      <c r="L18" s="85">
        <v>7474383</v>
      </c>
      <c r="M18" s="88"/>
      <c r="N18" s="39"/>
      <c r="O18" s="26"/>
    </row>
    <row r="19" spans="1:15" ht="15" x14ac:dyDescent="0.25">
      <c r="A19" s="15"/>
      <c r="B19" s="3"/>
      <c r="C19" s="3"/>
      <c r="D19" s="3"/>
      <c r="E19" s="3"/>
      <c r="F19" s="3"/>
      <c r="G19" s="3">
        <v>6</v>
      </c>
      <c r="H19" s="200" t="s">
        <v>91</v>
      </c>
      <c r="I19" s="209" t="s">
        <v>25</v>
      </c>
      <c r="J19" s="83">
        <v>630</v>
      </c>
      <c r="K19" s="84">
        <v>643</v>
      </c>
      <c r="L19" s="85">
        <v>145</v>
      </c>
      <c r="M19" s="88"/>
      <c r="N19" s="39"/>
      <c r="O19" s="26"/>
    </row>
    <row r="20" spans="1:15" ht="27" x14ac:dyDescent="0.25">
      <c r="A20" s="15"/>
      <c r="B20" s="3"/>
      <c r="C20" s="3"/>
      <c r="D20" s="3"/>
      <c r="E20" s="3"/>
      <c r="F20" s="3"/>
      <c r="G20" s="3">
        <v>7</v>
      </c>
      <c r="H20" s="200" t="s">
        <v>92</v>
      </c>
      <c r="I20" s="209" t="s">
        <v>25</v>
      </c>
      <c r="J20" s="83">
        <v>270</v>
      </c>
      <c r="K20" s="84">
        <v>200</v>
      </c>
      <c r="L20" s="85">
        <v>52</v>
      </c>
      <c r="M20" s="88"/>
      <c r="N20" s="39"/>
      <c r="O20" s="26"/>
    </row>
    <row r="21" spans="1:15" ht="27" x14ac:dyDescent="0.25">
      <c r="A21" s="15"/>
      <c r="B21" s="3"/>
      <c r="C21" s="3"/>
      <c r="D21" s="3"/>
      <c r="E21" s="3"/>
      <c r="F21" s="3"/>
      <c r="G21" s="3">
        <v>8</v>
      </c>
      <c r="H21" s="200" t="s">
        <v>32</v>
      </c>
      <c r="I21" s="209" t="s">
        <v>25</v>
      </c>
      <c r="J21" s="83">
        <v>4700</v>
      </c>
      <c r="K21" s="84">
        <v>7524</v>
      </c>
      <c r="L21" s="85">
        <v>2160</v>
      </c>
      <c r="M21" s="88"/>
      <c r="N21" s="39"/>
      <c r="O21" s="26"/>
    </row>
    <row r="22" spans="1:15" s="132" customFormat="1" ht="15" x14ac:dyDescent="0.3">
      <c r="A22" s="15"/>
      <c r="B22" s="2"/>
      <c r="C22" s="2"/>
      <c r="D22" s="2"/>
      <c r="E22" s="2">
        <v>3</v>
      </c>
      <c r="F22" s="2">
        <v>0</v>
      </c>
      <c r="G22" s="2"/>
      <c r="H22" s="161" t="s">
        <v>33</v>
      </c>
      <c r="I22" s="208"/>
      <c r="J22" s="65"/>
      <c r="K22" s="47"/>
      <c r="L22" s="31"/>
      <c r="M22" s="87">
        <v>11658400</v>
      </c>
      <c r="N22" s="38">
        <v>11658400</v>
      </c>
      <c r="O22" s="28">
        <v>4729076.1900000004</v>
      </c>
    </row>
    <row r="23" spans="1:15" ht="30" x14ac:dyDescent="0.25">
      <c r="A23" s="15">
        <v>4</v>
      </c>
      <c r="B23" s="2"/>
      <c r="C23" s="2"/>
      <c r="D23" s="2"/>
      <c r="E23" s="2"/>
      <c r="F23" s="2"/>
      <c r="G23" s="2">
        <v>1</v>
      </c>
      <c r="H23" s="161" t="s">
        <v>34</v>
      </c>
      <c r="I23" s="208" t="s">
        <v>25</v>
      </c>
      <c r="J23" s="65">
        <f>+J24</f>
        <v>53500</v>
      </c>
      <c r="K23" s="47">
        <f t="shared" ref="K23:L23" si="0">+K24</f>
        <v>62930</v>
      </c>
      <c r="L23" s="31">
        <f t="shared" si="0"/>
        <v>21543</v>
      </c>
      <c r="M23" s="87"/>
      <c r="N23" s="38"/>
      <c r="O23" s="28"/>
    </row>
    <row r="24" spans="1:15" ht="27" x14ac:dyDescent="0.25">
      <c r="A24" s="15"/>
      <c r="B24" s="3"/>
      <c r="C24" s="3"/>
      <c r="D24" s="3"/>
      <c r="E24" s="2"/>
      <c r="F24" s="3"/>
      <c r="G24" s="3">
        <v>2</v>
      </c>
      <c r="H24" s="200" t="s">
        <v>34</v>
      </c>
      <c r="I24" s="209" t="s">
        <v>25</v>
      </c>
      <c r="J24" s="83">
        <v>53500</v>
      </c>
      <c r="K24" s="84">
        <v>62930</v>
      </c>
      <c r="L24" s="85">
        <v>21543</v>
      </c>
      <c r="M24" s="87"/>
      <c r="N24" s="38"/>
      <c r="O24" s="28"/>
    </row>
    <row r="25" spans="1:15" s="132" customFormat="1" ht="30" x14ac:dyDescent="0.3">
      <c r="A25" s="15"/>
      <c r="B25" s="2"/>
      <c r="C25" s="2"/>
      <c r="D25" s="2"/>
      <c r="E25" s="2">
        <v>4</v>
      </c>
      <c r="F25" s="2">
        <v>0</v>
      </c>
      <c r="G25" s="2"/>
      <c r="H25" s="161" t="s">
        <v>35</v>
      </c>
      <c r="I25" s="208"/>
      <c r="J25" s="65"/>
      <c r="K25" s="47"/>
      <c r="L25" s="31"/>
      <c r="M25" s="87">
        <v>12364397</v>
      </c>
      <c r="N25" s="38">
        <v>19290408</v>
      </c>
      <c r="O25" s="28">
        <v>8926582.25</v>
      </c>
    </row>
    <row r="26" spans="1:15" ht="30" x14ac:dyDescent="0.25">
      <c r="A26" s="15">
        <v>4</v>
      </c>
      <c r="B26" s="2"/>
      <c r="C26" s="2"/>
      <c r="D26" s="2"/>
      <c r="E26" s="2"/>
      <c r="F26" s="2"/>
      <c r="G26" s="2">
        <v>1</v>
      </c>
      <c r="H26" s="161" t="s">
        <v>36</v>
      </c>
      <c r="I26" s="208" t="s">
        <v>37</v>
      </c>
      <c r="J26" s="65">
        <f>+J27</f>
        <v>135700</v>
      </c>
      <c r="K26" s="47">
        <f t="shared" ref="K26:L26" si="1">+K27</f>
        <v>116256</v>
      </c>
      <c r="L26" s="31">
        <f t="shared" si="1"/>
        <v>37038</v>
      </c>
      <c r="M26" s="87"/>
      <c r="N26" s="38"/>
      <c r="O26" s="28"/>
    </row>
    <row r="27" spans="1:15" ht="27.75" thickBot="1" x14ac:dyDescent="0.3">
      <c r="A27" s="25"/>
      <c r="B27" s="10"/>
      <c r="C27" s="10"/>
      <c r="D27" s="10"/>
      <c r="E27" s="10"/>
      <c r="F27" s="10"/>
      <c r="G27" s="10">
        <v>2</v>
      </c>
      <c r="H27" s="221" t="s">
        <v>36</v>
      </c>
      <c r="I27" s="224" t="s">
        <v>37</v>
      </c>
      <c r="J27" s="95">
        <v>135700</v>
      </c>
      <c r="K27" s="96">
        <v>116256</v>
      </c>
      <c r="L27" s="97">
        <v>37038</v>
      </c>
      <c r="M27" s="89"/>
      <c r="N27" s="40"/>
      <c r="O27" s="27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6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O14"/>
  <sheetViews>
    <sheetView topLeftCell="I1" zoomScale="130" zoomScaleNormal="130" zoomScaleSheetLayoutView="115" workbookViewId="0">
      <selection activeCell="Q4" activeCellId="1" sqref="M1:M1048576 Q1:Q1048576"/>
    </sheetView>
  </sheetViews>
  <sheetFormatPr baseColWidth="10" defaultColWidth="3.85546875" defaultRowHeight="12.75" x14ac:dyDescent="0.2"/>
  <cols>
    <col min="1" max="7" width="3.7109375" bestFit="1" customWidth="1"/>
    <col min="8" max="8" width="49.42578125" customWidth="1"/>
    <col min="9" max="9" width="13.7109375" customWidth="1"/>
    <col min="10" max="10" width="9.7109375" bestFit="1" customWidth="1"/>
    <col min="11" max="11" width="11" bestFit="1" customWidth="1"/>
    <col min="12" max="12" width="12.5703125" customWidth="1"/>
    <col min="13" max="13" width="12.7109375" bestFit="1" customWidth="1"/>
    <col min="14" max="14" width="13.28515625" bestFit="1" customWidth="1"/>
    <col min="15" max="15" width="14.42578125" customWidth="1"/>
  </cols>
  <sheetData>
    <row r="1" spans="1:15" s="1" customFormat="1" ht="15" x14ac:dyDescent="0.2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</row>
    <row r="2" spans="1:15" s="1" customFormat="1" ht="15" x14ac:dyDescent="0.2">
      <c r="A2" s="367" t="s">
        <v>143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</row>
    <row r="3" spans="1:15" s="1" customFormat="1" ht="15" x14ac:dyDescent="0.2">
      <c r="A3" s="367" t="s">
        <v>195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</row>
    <row r="4" spans="1:15" ht="14.25" thickBot="1" x14ac:dyDescent="0.3">
      <c r="A4" s="127"/>
    </row>
    <row r="5" spans="1:15" ht="15" customHeight="1" thickBot="1" x14ac:dyDescent="0.25">
      <c r="A5" s="361" t="s">
        <v>38</v>
      </c>
      <c r="B5" s="362"/>
      <c r="C5" s="362"/>
      <c r="D5" s="362"/>
      <c r="E5" s="362"/>
      <c r="F5" s="362"/>
      <c r="G5" s="362"/>
      <c r="H5" s="362"/>
      <c r="I5" s="363"/>
      <c r="J5" s="364" t="s">
        <v>98</v>
      </c>
      <c r="K5" s="365"/>
      <c r="L5" s="366"/>
      <c r="M5" s="364" t="s">
        <v>111</v>
      </c>
      <c r="N5" s="365"/>
      <c r="O5" s="366"/>
    </row>
    <row r="6" spans="1:15" ht="39.75" thickBot="1" x14ac:dyDescent="0.25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7" t="s">
        <v>97</v>
      </c>
      <c r="I6" s="186" t="s">
        <v>8</v>
      </c>
      <c r="J6" s="77" t="s">
        <v>9</v>
      </c>
      <c r="K6" s="78" t="s">
        <v>10</v>
      </c>
      <c r="L6" s="79" t="s">
        <v>142</v>
      </c>
      <c r="M6" s="77" t="s">
        <v>9</v>
      </c>
      <c r="N6" s="78" t="s">
        <v>10</v>
      </c>
      <c r="O6" s="79" t="s">
        <v>142</v>
      </c>
    </row>
    <row r="7" spans="1:15" s="76" customFormat="1" ht="15" x14ac:dyDescent="0.2">
      <c r="A7" s="60"/>
      <c r="B7" s="61">
        <v>14</v>
      </c>
      <c r="C7" s="61"/>
      <c r="D7" s="61"/>
      <c r="E7" s="61"/>
      <c r="F7" s="61"/>
      <c r="G7" s="61"/>
      <c r="H7" s="176" t="s">
        <v>135</v>
      </c>
      <c r="I7" s="207"/>
      <c r="J7" s="99"/>
      <c r="K7" s="61"/>
      <c r="L7" s="94"/>
      <c r="M7" s="99"/>
      <c r="N7" s="61"/>
      <c r="O7" s="94"/>
    </row>
    <row r="8" spans="1:15" s="76" customFormat="1" ht="15" x14ac:dyDescent="0.2">
      <c r="A8" s="15"/>
      <c r="B8" s="2"/>
      <c r="C8" s="5">
        <v>0</v>
      </c>
      <c r="D8" s="2"/>
      <c r="E8" s="2"/>
      <c r="F8" s="2"/>
      <c r="G8" s="2"/>
      <c r="H8" s="161" t="s">
        <v>12</v>
      </c>
      <c r="I8" s="201"/>
      <c r="J8" s="220"/>
      <c r="K8" s="2"/>
      <c r="L8" s="29"/>
      <c r="M8" s="87"/>
      <c r="N8" s="2"/>
      <c r="O8" s="29"/>
    </row>
    <row r="9" spans="1:15" s="76" customFormat="1" ht="15" x14ac:dyDescent="0.2">
      <c r="A9" s="15"/>
      <c r="B9" s="2"/>
      <c r="C9" s="2"/>
      <c r="D9" s="2">
        <v>0</v>
      </c>
      <c r="E9" s="2"/>
      <c r="F9" s="2"/>
      <c r="G9" s="2"/>
      <c r="H9" s="161" t="s">
        <v>13</v>
      </c>
      <c r="I9" s="201"/>
      <c r="J9" s="54"/>
      <c r="K9" s="2"/>
      <c r="L9" s="29"/>
      <c r="M9" s="54"/>
      <c r="N9" s="2"/>
      <c r="O9" s="29"/>
    </row>
    <row r="10" spans="1:15" s="76" customFormat="1" ht="15" x14ac:dyDescent="0.2">
      <c r="A10" s="15"/>
      <c r="B10" s="2"/>
      <c r="C10" s="2"/>
      <c r="D10" s="2"/>
      <c r="E10" s="2">
        <v>1</v>
      </c>
      <c r="F10" s="2">
        <v>0</v>
      </c>
      <c r="G10" s="2"/>
      <c r="H10" s="161" t="s">
        <v>118</v>
      </c>
      <c r="I10" s="201"/>
      <c r="J10" s="54"/>
      <c r="K10" s="2"/>
      <c r="L10" s="29"/>
      <c r="M10" s="87">
        <v>17000000</v>
      </c>
      <c r="N10" s="38">
        <v>129910400</v>
      </c>
      <c r="O10" s="28">
        <v>70782899.269999996</v>
      </c>
    </row>
    <row r="11" spans="1:15" s="76" customFormat="1" ht="15" x14ac:dyDescent="0.2">
      <c r="A11" s="15">
        <v>4</v>
      </c>
      <c r="B11" s="2"/>
      <c r="C11" s="2"/>
      <c r="D11" s="2"/>
      <c r="E11" s="2"/>
      <c r="F11" s="2"/>
      <c r="G11" s="2">
        <v>1</v>
      </c>
      <c r="H11" s="225" t="s">
        <v>16</v>
      </c>
      <c r="I11" s="187" t="s">
        <v>15</v>
      </c>
      <c r="J11" s="181">
        <f>+J12</f>
        <v>27</v>
      </c>
      <c r="K11" s="331">
        <f>+K12+K14</f>
        <v>550</v>
      </c>
      <c r="L11" s="182">
        <f>+L12</f>
        <v>95</v>
      </c>
      <c r="M11" s="98"/>
      <c r="N11" s="42"/>
      <c r="O11" s="30"/>
    </row>
    <row r="12" spans="1:15" s="53" customFormat="1" ht="15" x14ac:dyDescent="0.2">
      <c r="A12" s="15"/>
      <c r="B12" s="2"/>
      <c r="C12" s="2"/>
      <c r="D12" s="2"/>
      <c r="E12" s="2"/>
      <c r="F12" s="2"/>
      <c r="G12" s="3">
        <v>2</v>
      </c>
      <c r="H12" s="226" t="s">
        <v>16</v>
      </c>
      <c r="I12" s="202" t="s">
        <v>15</v>
      </c>
      <c r="J12" s="183">
        <v>27</v>
      </c>
      <c r="K12" s="49">
        <v>134</v>
      </c>
      <c r="L12" s="184">
        <v>95</v>
      </c>
      <c r="M12" s="87"/>
      <c r="N12" s="38"/>
      <c r="O12" s="28"/>
    </row>
    <row r="13" spans="1:15" s="53" customFormat="1" ht="15" x14ac:dyDescent="0.2">
      <c r="A13" s="320"/>
      <c r="B13" s="321"/>
      <c r="C13" s="321"/>
      <c r="D13" s="321"/>
      <c r="E13" s="321"/>
      <c r="F13" s="321"/>
      <c r="G13" s="322">
        <v>3</v>
      </c>
      <c r="H13" s="323" t="s">
        <v>39</v>
      </c>
      <c r="I13" s="324" t="s">
        <v>27</v>
      </c>
      <c r="J13" s="325">
        <v>8000</v>
      </c>
      <c r="K13" s="326">
        <v>29327</v>
      </c>
      <c r="L13" s="327">
        <v>0</v>
      </c>
      <c r="M13" s="328"/>
      <c r="N13" s="329"/>
      <c r="O13" s="330"/>
    </row>
    <row r="14" spans="1:15" s="53" customFormat="1" ht="15.75" thickBot="1" x14ac:dyDescent="0.25">
      <c r="A14" s="25"/>
      <c r="B14" s="14"/>
      <c r="C14" s="14"/>
      <c r="D14" s="14"/>
      <c r="E14" s="14"/>
      <c r="F14" s="14"/>
      <c r="G14" s="10">
        <v>4</v>
      </c>
      <c r="H14" s="229" t="s">
        <v>190</v>
      </c>
      <c r="I14" s="222" t="s">
        <v>15</v>
      </c>
      <c r="J14" s="227">
        <v>0</v>
      </c>
      <c r="K14" s="172">
        <v>416</v>
      </c>
      <c r="L14" s="228">
        <v>0</v>
      </c>
      <c r="M14" s="173"/>
      <c r="N14" s="174"/>
      <c r="O14" s="175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O23"/>
  <sheetViews>
    <sheetView topLeftCell="I1" zoomScale="115" zoomScaleNormal="115" zoomScaleSheetLayoutView="115" workbookViewId="0">
      <selection activeCell="Q4" activeCellId="1" sqref="M1:M1048576 Q1:Q1048576"/>
    </sheetView>
  </sheetViews>
  <sheetFormatPr baseColWidth="10" defaultRowHeight="13.5" x14ac:dyDescent="0.25"/>
  <cols>
    <col min="1" max="7" width="3.85546875" style="128" bestFit="1" customWidth="1"/>
    <col min="8" max="8" width="55.85546875" style="128" customWidth="1"/>
    <col min="9" max="9" width="12.5703125" style="128" bestFit="1" customWidth="1"/>
    <col min="10" max="10" width="9.85546875" style="128" bestFit="1" customWidth="1"/>
    <col min="11" max="11" width="11.140625" style="128" bestFit="1" customWidth="1"/>
    <col min="12" max="12" width="14.7109375" style="128" customWidth="1"/>
    <col min="13" max="14" width="13" style="128" bestFit="1" customWidth="1"/>
    <col min="15" max="15" width="14.140625" style="128" bestFit="1" customWidth="1"/>
    <col min="16" max="16384" width="11.42578125" style="128"/>
  </cols>
  <sheetData>
    <row r="1" spans="1:15" s="1" customFormat="1" ht="15" x14ac:dyDescent="0.2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</row>
    <row r="2" spans="1:15" s="1" customFormat="1" ht="15" x14ac:dyDescent="0.2">
      <c r="A2" s="367" t="s">
        <v>143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</row>
    <row r="3" spans="1:15" s="1" customFormat="1" ht="15" x14ac:dyDescent="0.2">
      <c r="A3" s="367" t="s">
        <v>195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</row>
    <row r="4" spans="1:15" ht="14.25" thickBot="1" x14ac:dyDescent="0.3">
      <c r="A4" s="127"/>
    </row>
    <row r="5" spans="1:15" ht="15" customHeight="1" thickBot="1" x14ac:dyDescent="0.3">
      <c r="A5" s="361" t="s">
        <v>40</v>
      </c>
      <c r="B5" s="362"/>
      <c r="C5" s="362"/>
      <c r="D5" s="362"/>
      <c r="E5" s="362"/>
      <c r="F5" s="362"/>
      <c r="G5" s="362"/>
      <c r="H5" s="362"/>
      <c r="I5" s="368"/>
      <c r="J5" s="374" t="s">
        <v>98</v>
      </c>
      <c r="K5" s="375"/>
      <c r="L5" s="376"/>
      <c r="M5" s="364" t="s">
        <v>110</v>
      </c>
      <c r="N5" s="365"/>
      <c r="O5" s="366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7" t="s">
        <v>97</v>
      </c>
      <c r="I6" s="302" t="s">
        <v>8</v>
      </c>
      <c r="J6" s="303" t="s">
        <v>9</v>
      </c>
      <c r="K6" s="304" t="s">
        <v>10</v>
      </c>
      <c r="L6" s="305" t="s">
        <v>142</v>
      </c>
      <c r="M6" s="77" t="s">
        <v>9</v>
      </c>
      <c r="N6" s="78" t="s">
        <v>10</v>
      </c>
      <c r="O6" s="79" t="s">
        <v>142</v>
      </c>
    </row>
    <row r="7" spans="1:15" ht="15" x14ac:dyDescent="0.25">
      <c r="A7" s="60"/>
      <c r="B7" s="61">
        <v>15</v>
      </c>
      <c r="C7" s="61"/>
      <c r="D7" s="61"/>
      <c r="E7" s="61"/>
      <c r="F7" s="61"/>
      <c r="G7" s="61"/>
      <c r="H7" s="232" t="s">
        <v>133</v>
      </c>
      <c r="I7" s="66"/>
      <c r="J7" s="67"/>
      <c r="K7" s="62"/>
      <c r="L7" s="63"/>
      <c r="M7" s="230"/>
      <c r="N7" s="62"/>
      <c r="O7" s="63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200" t="s">
        <v>12</v>
      </c>
      <c r="I8" s="55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200" t="s">
        <v>13</v>
      </c>
      <c r="I9" s="55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200" t="s">
        <v>118</v>
      </c>
      <c r="I10" s="55"/>
      <c r="J10" s="57"/>
      <c r="K10" s="3"/>
      <c r="L10" s="13"/>
      <c r="M10" s="87">
        <v>2920598</v>
      </c>
      <c r="N10" s="38">
        <v>3137928</v>
      </c>
      <c r="O10" s="28">
        <v>1160048.4099999999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1" t="s">
        <v>16</v>
      </c>
      <c r="I11" s="208" t="s">
        <v>15</v>
      </c>
      <c r="J11" s="15">
        <f>SUM(J12)</f>
        <v>163</v>
      </c>
      <c r="K11" s="6">
        <f t="shared" ref="K11:L11" si="0">SUM(K12)</f>
        <v>163</v>
      </c>
      <c r="L11" s="16">
        <f t="shared" si="0"/>
        <v>143</v>
      </c>
      <c r="M11" s="87"/>
      <c r="N11" s="6"/>
      <c r="O11" s="16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200" t="s">
        <v>16</v>
      </c>
      <c r="I12" s="209" t="s">
        <v>15</v>
      </c>
      <c r="J12" s="17">
        <v>163</v>
      </c>
      <c r="K12" s="4">
        <v>163</v>
      </c>
      <c r="L12" s="68">
        <v>143</v>
      </c>
      <c r="M12" s="87"/>
      <c r="N12" s="38"/>
      <c r="O12" s="2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200" t="s">
        <v>41</v>
      </c>
      <c r="I13" s="209"/>
      <c r="J13" s="57"/>
      <c r="K13" s="3"/>
      <c r="L13" s="13"/>
      <c r="M13" s="87">
        <v>2089149</v>
      </c>
      <c r="N13" s="38">
        <v>2423797</v>
      </c>
      <c r="O13" s="28">
        <v>1168819.3899999999</v>
      </c>
    </row>
    <row r="14" spans="1:15" ht="30" x14ac:dyDescent="0.25">
      <c r="A14" s="15">
        <v>4</v>
      </c>
      <c r="B14" s="2"/>
      <c r="C14" s="2"/>
      <c r="D14" s="2"/>
      <c r="E14" s="2"/>
      <c r="F14" s="2"/>
      <c r="G14" s="2">
        <v>1</v>
      </c>
      <c r="H14" s="161" t="s">
        <v>42</v>
      </c>
      <c r="I14" s="208" t="s">
        <v>27</v>
      </c>
      <c r="J14" s="69">
        <f>J15+J16+J17</f>
        <v>1626</v>
      </c>
      <c r="K14" s="7">
        <f>K15+K16+K17</f>
        <v>1626</v>
      </c>
      <c r="L14" s="16">
        <f>L15+L16+L17</f>
        <v>368</v>
      </c>
      <c r="M14" s="87"/>
      <c r="N14" s="6"/>
      <c r="O14" s="16"/>
    </row>
    <row r="15" spans="1:15" ht="15" x14ac:dyDescent="0.25">
      <c r="A15" s="15"/>
      <c r="B15" s="2"/>
      <c r="C15" s="2"/>
      <c r="D15" s="2"/>
      <c r="E15" s="2"/>
      <c r="F15" s="2"/>
      <c r="G15" s="3">
        <v>4</v>
      </c>
      <c r="H15" s="200" t="s">
        <v>43</v>
      </c>
      <c r="I15" s="209" t="s">
        <v>27</v>
      </c>
      <c r="J15" s="70">
        <v>1404</v>
      </c>
      <c r="K15" s="8">
        <v>1404</v>
      </c>
      <c r="L15" s="71">
        <v>260</v>
      </c>
      <c r="M15" s="87"/>
      <c r="N15" s="38"/>
      <c r="O15" s="28"/>
    </row>
    <row r="16" spans="1:15" ht="15" x14ac:dyDescent="0.25">
      <c r="A16" s="15"/>
      <c r="B16" s="2"/>
      <c r="C16" s="2"/>
      <c r="D16" s="2"/>
      <c r="E16" s="2"/>
      <c r="F16" s="2"/>
      <c r="G16" s="3">
        <v>5</v>
      </c>
      <c r="H16" s="200" t="s">
        <v>156</v>
      </c>
      <c r="I16" s="209" t="s">
        <v>27</v>
      </c>
      <c r="J16" s="17">
        <v>6</v>
      </c>
      <c r="K16" s="4">
        <v>6</v>
      </c>
      <c r="L16" s="68">
        <v>4</v>
      </c>
      <c r="M16" s="87"/>
      <c r="N16" s="38"/>
      <c r="O16" s="28"/>
    </row>
    <row r="17" spans="1:15" ht="15" x14ac:dyDescent="0.25">
      <c r="A17" s="15"/>
      <c r="B17" s="2"/>
      <c r="C17" s="2"/>
      <c r="D17" s="2"/>
      <c r="E17" s="2"/>
      <c r="F17" s="2"/>
      <c r="G17" s="3">
        <v>6</v>
      </c>
      <c r="H17" s="200" t="s">
        <v>157</v>
      </c>
      <c r="I17" s="209" t="s">
        <v>27</v>
      </c>
      <c r="J17" s="17">
        <v>216</v>
      </c>
      <c r="K17" s="4">
        <v>216</v>
      </c>
      <c r="L17" s="68">
        <v>104</v>
      </c>
      <c r="M17" s="87"/>
      <c r="N17" s="38"/>
      <c r="O17" s="28"/>
    </row>
    <row r="18" spans="1:15" ht="15" x14ac:dyDescent="0.25">
      <c r="A18" s="15"/>
      <c r="B18" s="2"/>
      <c r="C18" s="2"/>
      <c r="D18" s="2"/>
      <c r="E18" s="2">
        <v>3</v>
      </c>
      <c r="F18" s="2">
        <v>0</v>
      </c>
      <c r="G18" s="2"/>
      <c r="H18" s="200" t="s">
        <v>134</v>
      </c>
      <c r="I18" s="209"/>
      <c r="J18" s="17"/>
      <c r="K18" s="4"/>
      <c r="L18" s="68"/>
      <c r="M18" s="87">
        <v>4490253</v>
      </c>
      <c r="N18" s="38">
        <v>4978275</v>
      </c>
      <c r="O18" s="28">
        <v>1932353.03</v>
      </c>
    </row>
    <row r="19" spans="1:15" ht="15" x14ac:dyDescent="0.25">
      <c r="A19" s="15">
        <v>4</v>
      </c>
      <c r="B19" s="2"/>
      <c r="C19" s="2"/>
      <c r="D19" s="2"/>
      <c r="E19" s="2"/>
      <c r="F19" s="2"/>
      <c r="G19" s="2">
        <v>1</v>
      </c>
      <c r="H19" s="161" t="s">
        <v>93</v>
      </c>
      <c r="I19" s="208" t="s">
        <v>15</v>
      </c>
      <c r="J19" s="69">
        <f>SUM(J20:J22)</f>
        <v>54288</v>
      </c>
      <c r="K19" s="7">
        <f t="shared" ref="K19:L19" si="1">SUM(K20:K22)</f>
        <v>52098</v>
      </c>
      <c r="L19" s="18">
        <f t="shared" si="1"/>
        <v>20648</v>
      </c>
      <c r="M19" s="69"/>
      <c r="N19" s="7"/>
      <c r="O19" s="18"/>
    </row>
    <row r="20" spans="1:15" ht="15" x14ac:dyDescent="0.25">
      <c r="A20" s="15"/>
      <c r="B20" s="2"/>
      <c r="C20" s="2"/>
      <c r="D20" s="2"/>
      <c r="E20" s="2"/>
      <c r="F20" s="2"/>
      <c r="G20" s="3">
        <v>2</v>
      </c>
      <c r="H20" s="200" t="s">
        <v>94</v>
      </c>
      <c r="I20" s="209" t="s">
        <v>15</v>
      </c>
      <c r="J20" s="70">
        <v>2742</v>
      </c>
      <c r="K20" s="8">
        <v>552</v>
      </c>
      <c r="L20" s="71">
        <v>86</v>
      </c>
      <c r="M20" s="88"/>
      <c r="N20" s="39"/>
      <c r="O20" s="26"/>
    </row>
    <row r="21" spans="1:15" ht="15" x14ac:dyDescent="0.25">
      <c r="A21" s="15"/>
      <c r="B21" s="2"/>
      <c r="C21" s="2"/>
      <c r="D21" s="2"/>
      <c r="E21" s="2"/>
      <c r="F21" s="2"/>
      <c r="G21" s="3">
        <v>3</v>
      </c>
      <c r="H21" s="200" t="s">
        <v>95</v>
      </c>
      <c r="I21" s="209" t="s">
        <v>15</v>
      </c>
      <c r="J21" s="70">
        <v>15966</v>
      </c>
      <c r="K21" s="8">
        <v>15966</v>
      </c>
      <c r="L21" s="71">
        <v>5349</v>
      </c>
      <c r="M21" s="88"/>
      <c r="N21" s="39"/>
      <c r="O21" s="26"/>
    </row>
    <row r="22" spans="1:15" ht="15.75" thickBot="1" x14ac:dyDescent="0.3">
      <c r="A22" s="25"/>
      <c r="B22" s="14"/>
      <c r="C22" s="14"/>
      <c r="D22" s="14"/>
      <c r="E22" s="14"/>
      <c r="F22" s="14"/>
      <c r="G22" s="10">
        <v>4</v>
      </c>
      <c r="H22" s="221" t="s">
        <v>44</v>
      </c>
      <c r="I22" s="224" t="s">
        <v>15</v>
      </c>
      <c r="J22" s="72">
        <v>35580</v>
      </c>
      <c r="K22" s="231">
        <v>35580</v>
      </c>
      <c r="L22" s="73">
        <f>12773+2440</f>
        <v>15213</v>
      </c>
      <c r="M22" s="89"/>
      <c r="N22" s="40"/>
      <c r="O22" s="27"/>
    </row>
    <row r="23" spans="1:15" x14ac:dyDescent="0.25">
      <c r="O23" s="353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O18"/>
  <sheetViews>
    <sheetView topLeftCell="I1" zoomScale="115" zoomScaleNormal="115" zoomScaleSheetLayoutView="100" workbookViewId="0">
      <selection activeCell="Q4" activeCellId="1" sqref="M1:M1048576 Q1:Q1048576"/>
    </sheetView>
  </sheetViews>
  <sheetFormatPr baseColWidth="10" defaultRowHeight="13.5" x14ac:dyDescent="0.25"/>
  <cols>
    <col min="1" max="7" width="3.7109375" style="128" bestFit="1" customWidth="1"/>
    <col min="8" max="8" width="56.5703125" style="128" customWidth="1"/>
    <col min="9" max="9" width="12.42578125" style="128" bestFit="1" customWidth="1"/>
    <col min="10" max="10" width="9.7109375" style="128" bestFit="1" customWidth="1"/>
    <col min="11" max="11" width="11" style="128" bestFit="1" customWidth="1"/>
    <col min="12" max="12" width="14.85546875" style="128" customWidth="1"/>
    <col min="13" max="13" width="14" style="128" bestFit="1" customWidth="1"/>
    <col min="14" max="14" width="13.140625" style="128" bestFit="1" customWidth="1"/>
    <col min="15" max="15" width="14.140625" style="128" bestFit="1" customWidth="1"/>
    <col min="16" max="16384" width="11.42578125" style="128"/>
  </cols>
  <sheetData>
    <row r="1" spans="1:15" s="1" customFormat="1" ht="15" x14ac:dyDescent="0.2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</row>
    <row r="2" spans="1:15" s="1" customFormat="1" ht="15" x14ac:dyDescent="0.2">
      <c r="A2" s="367" t="s">
        <v>143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</row>
    <row r="3" spans="1:15" s="1" customFormat="1" ht="15" x14ac:dyDescent="0.2">
      <c r="A3" s="367" t="s">
        <v>195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</row>
    <row r="4" spans="1:15" ht="14.25" thickBot="1" x14ac:dyDescent="0.3">
      <c r="B4" s="127"/>
    </row>
    <row r="5" spans="1:15" ht="15" customHeight="1" thickBot="1" x14ac:dyDescent="0.3">
      <c r="A5" s="361" t="s">
        <v>113</v>
      </c>
      <c r="B5" s="362"/>
      <c r="C5" s="362"/>
      <c r="D5" s="362"/>
      <c r="E5" s="362"/>
      <c r="F5" s="362"/>
      <c r="G5" s="362"/>
      <c r="H5" s="362"/>
      <c r="I5" s="363"/>
      <c r="J5" s="364" t="s">
        <v>98</v>
      </c>
      <c r="K5" s="365"/>
      <c r="L5" s="366"/>
      <c r="M5" s="364" t="s">
        <v>111</v>
      </c>
      <c r="N5" s="365"/>
      <c r="O5" s="366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7" t="s">
        <v>97</v>
      </c>
      <c r="I6" s="186" t="s">
        <v>8</v>
      </c>
      <c r="J6" s="77" t="s">
        <v>9</v>
      </c>
      <c r="K6" s="78" t="s">
        <v>10</v>
      </c>
      <c r="L6" s="79" t="s">
        <v>142</v>
      </c>
      <c r="M6" s="77" t="s">
        <v>9</v>
      </c>
      <c r="N6" s="78" t="s">
        <v>10</v>
      </c>
      <c r="O6" s="79" t="s">
        <v>142</v>
      </c>
    </row>
    <row r="7" spans="1:15" ht="15" x14ac:dyDescent="0.25">
      <c r="A7" s="51"/>
      <c r="B7" s="52">
        <v>21</v>
      </c>
      <c r="C7" s="52"/>
      <c r="D7" s="52"/>
      <c r="E7" s="52"/>
      <c r="F7" s="52"/>
      <c r="G7" s="52"/>
      <c r="H7" s="284" t="s">
        <v>131</v>
      </c>
      <c r="I7" s="332"/>
      <c r="J7" s="295"/>
      <c r="K7" s="333"/>
      <c r="L7" s="334"/>
      <c r="M7" s="335"/>
      <c r="N7" s="333"/>
      <c r="O7" s="334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61" t="s">
        <v>12</v>
      </c>
      <c r="I8" s="203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61" t="s">
        <v>13</v>
      </c>
      <c r="I9" s="203"/>
      <c r="J9" s="57"/>
      <c r="K9" s="3"/>
      <c r="L9" s="13"/>
      <c r="M9" s="54"/>
      <c r="N9" s="2"/>
      <c r="O9" s="29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1" t="s">
        <v>118</v>
      </c>
      <c r="I10" s="203"/>
      <c r="J10" s="57"/>
      <c r="K10" s="3"/>
      <c r="L10" s="13"/>
      <c r="M10" s="115">
        <v>3557600</v>
      </c>
      <c r="N10" s="41">
        <v>3308100</v>
      </c>
      <c r="O10" s="233">
        <v>1072011.47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61" t="s">
        <v>16</v>
      </c>
      <c r="I11" s="187" t="s">
        <v>15</v>
      </c>
      <c r="J11" s="15">
        <f>+J12</f>
        <v>154</v>
      </c>
      <c r="K11" s="6">
        <f t="shared" ref="K11:L11" si="0">+K12</f>
        <v>37</v>
      </c>
      <c r="L11" s="16">
        <f t="shared" si="0"/>
        <v>31</v>
      </c>
      <c r="M11" s="119"/>
      <c r="N11" s="46"/>
      <c r="O11" s="120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200" t="s">
        <v>16</v>
      </c>
      <c r="I12" s="202" t="s">
        <v>15</v>
      </c>
      <c r="J12" s="17">
        <v>154</v>
      </c>
      <c r="K12" s="4">
        <v>37</v>
      </c>
      <c r="L12" s="68">
        <v>31</v>
      </c>
      <c r="M12" s="115"/>
      <c r="N12" s="41"/>
      <c r="O12" s="233"/>
    </row>
    <row r="13" spans="1:15" ht="30" x14ac:dyDescent="0.25">
      <c r="A13" s="15"/>
      <c r="B13" s="2"/>
      <c r="C13" s="2"/>
      <c r="D13" s="2"/>
      <c r="E13" s="2">
        <v>2</v>
      </c>
      <c r="F13" s="2">
        <v>0</v>
      </c>
      <c r="G13" s="2"/>
      <c r="H13" s="161" t="s">
        <v>132</v>
      </c>
      <c r="I13" s="202"/>
      <c r="J13" s="17"/>
      <c r="K13" s="4"/>
      <c r="L13" s="68"/>
      <c r="M13" s="115">
        <v>1896400</v>
      </c>
      <c r="N13" s="41">
        <v>2145900</v>
      </c>
      <c r="O13" s="233">
        <v>864092.06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61" t="s">
        <v>45</v>
      </c>
      <c r="I14" s="187" t="s">
        <v>46</v>
      </c>
      <c r="J14" s="69">
        <f>J15+J16+J18</f>
        <v>2886</v>
      </c>
      <c r="K14" s="7">
        <f>K15+K16+K18</f>
        <v>2886</v>
      </c>
      <c r="L14" s="18">
        <f>L15+L16+L18</f>
        <v>1086</v>
      </c>
      <c r="M14" s="119"/>
      <c r="N14" s="46"/>
      <c r="O14" s="120"/>
    </row>
    <row r="15" spans="1:15" ht="15" x14ac:dyDescent="0.25">
      <c r="A15" s="15"/>
      <c r="B15" s="2"/>
      <c r="C15" s="2"/>
      <c r="D15" s="2"/>
      <c r="E15" s="2"/>
      <c r="F15" s="2"/>
      <c r="G15" s="3">
        <v>2</v>
      </c>
      <c r="H15" s="200" t="s">
        <v>47</v>
      </c>
      <c r="I15" s="202" t="s">
        <v>46</v>
      </c>
      <c r="J15" s="70">
        <v>2666</v>
      </c>
      <c r="K15" s="8">
        <v>2666</v>
      </c>
      <c r="L15" s="71">
        <v>1012</v>
      </c>
      <c r="M15" s="234"/>
      <c r="N15" s="43"/>
      <c r="O15" s="235"/>
    </row>
    <row r="16" spans="1:15" ht="15" x14ac:dyDescent="0.25">
      <c r="A16" s="15"/>
      <c r="B16" s="2"/>
      <c r="C16" s="2"/>
      <c r="D16" s="2"/>
      <c r="E16" s="2"/>
      <c r="F16" s="2"/>
      <c r="G16" s="3">
        <v>3</v>
      </c>
      <c r="H16" s="200" t="s">
        <v>48</v>
      </c>
      <c r="I16" s="202" t="s">
        <v>46</v>
      </c>
      <c r="J16" s="17">
        <v>60</v>
      </c>
      <c r="K16" s="4">
        <v>60</v>
      </c>
      <c r="L16" s="68">
        <v>20</v>
      </c>
      <c r="M16" s="234"/>
      <c r="N16" s="43"/>
      <c r="O16" s="235"/>
    </row>
    <row r="17" spans="1:15" ht="15" x14ac:dyDescent="0.25">
      <c r="A17" s="15"/>
      <c r="B17" s="2"/>
      <c r="C17" s="2"/>
      <c r="D17" s="2"/>
      <c r="E17" s="2"/>
      <c r="F17" s="2"/>
      <c r="G17" s="3">
        <v>5</v>
      </c>
      <c r="H17" s="200" t="s">
        <v>148</v>
      </c>
      <c r="I17" s="202" t="s">
        <v>15</v>
      </c>
      <c r="J17" s="70">
        <v>7998</v>
      </c>
      <c r="K17" s="8">
        <v>7998</v>
      </c>
      <c r="L17" s="8">
        <v>1661</v>
      </c>
      <c r="M17" s="234"/>
      <c r="N17" s="43"/>
      <c r="O17" s="235"/>
    </row>
    <row r="18" spans="1:15" ht="14.25" thickBot="1" x14ac:dyDescent="0.3">
      <c r="A18" s="236"/>
      <c r="B18" s="131"/>
      <c r="C18" s="131"/>
      <c r="D18" s="131"/>
      <c r="E18" s="131"/>
      <c r="F18" s="131"/>
      <c r="G18" s="10">
        <v>6</v>
      </c>
      <c r="H18" s="221" t="s">
        <v>158</v>
      </c>
      <c r="I18" s="222" t="s">
        <v>46</v>
      </c>
      <c r="J18" s="90">
        <v>160</v>
      </c>
      <c r="K18" s="32">
        <v>160</v>
      </c>
      <c r="L18" s="91">
        <v>54</v>
      </c>
      <c r="M18" s="236"/>
      <c r="N18" s="131"/>
      <c r="O18" s="179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A1:O25"/>
  <sheetViews>
    <sheetView topLeftCell="K1" zoomScale="115" zoomScaleNormal="115" zoomScaleSheetLayoutView="115" workbookViewId="0">
      <selection activeCell="Q4" activeCellId="1" sqref="M1:M1048576 Q1:Q1048576"/>
    </sheetView>
  </sheetViews>
  <sheetFormatPr baseColWidth="10" defaultRowHeight="13.5" x14ac:dyDescent="0.25"/>
  <cols>
    <col min="1" max="7" width="3.7109375" style="128" bestFit="1" customWidth="1"/>
    <col min="8" max="8" width="59.85546875" style="128" customWidth="1"/>
    <col min="9" max="9" width="14" style="128" customWidth="1"/>
    <col min="10" max="10" width="9.7109375" style="128" bestFit="1" customWidth="1"/>
    <col min="11" max="11" width="11" style="128" bestFit="1" customWidth="1"/>
    <col min="12" max="12" width="13.7109375" style="128" bestFit="1" customWidth="1"/>
    <col min="13" max="14" width="12.7109375" style="128" bestFit="1" customWidth="1"/>
    <col min="15" max="15" width="13.7109375" style="128" bestFit="1" customWidth="1"/>
    <col min="16" max="16384" width="11.42578125" style="128"/>
  </cols>
  <sheetData>
    <row r="1" spans="1:15" s="1" customFormat="1" ht="15" x14ac:dyDescent="0.2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</row>
    <row r="2" spans="1:15" s="1" customFormat="1" ht="15" x14ac:dyDescent="0.2">
      <c r="A2" s="367" t="s">
        <v>143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</row>
    <row r="3" spans="1:15" s="1" customFormat="1" ht="15" x14ac:dyDescent="0.2">
      <c r="A3" s="367" t="s">
        <v>195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</row>
    <row r="4" spans="1:15" ht="14.25" thickBot="1" x14ac:dyDescent="0.3">
      <c r="A4" s="127"/>
    </row>
    <row r="5" spans="1:15" ht="15.75" customHeight="1" thickBot="1" x14ac:dyDescent="0.3">
      <c r="A5" s="377" t="s">
        <v>49</v>
      </c>
      <c r="B5" s="378"/>
      <c r="C5" s="378"/>
      <c r="D5" s="378"/>
      <c r="E5" s="378"/>
      <c r="F5" s="378"/>
      <c r="G5" s="378"/>
      <c r="H5" s="378"/>
      <c r="I5" s="379"/>
      <c r="J5" s="364" t="s">
        <v>98</v>
      </c>
      <c r="K5" s="365"/>
      <c r="L5" s="366"/>
      <c r="M5" s="364" t="s">
        <v>110</v>
      </c>
      <c r="N5" s="365"/>
      <c r="O5" s="366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7" t="s">
        <v>97</v>
      </c>
      <c r="I6" s="186" t="s">
        <v>8</v>
      </c>
      <c r="J6" s="77" t="s">
        <v>9</v>
      </c>
      <c r="K6" s="78" t="s">
        <v>10</v>
      </c>
      <c r="L6" s="79" t="s">
        <v>142</v>
      </c>
      <c r="M6" s="77" t="s">
        <v>9</v>
      </c>
      <c r="N6" s="78" t="s">
        <v>10</v>
      </c>
      <c r="O6" s="79" t="s">
        <v>142</v>
      </c>
    </row>
    <row r="7" spans="1:15" ht="30" x14ac:dyDescent="0.25">
      <c r="A7" s="238"/>
      <c r="B7" s="62">
        <v>16</v>
      </c>
      <c r="C7" s="62"/>
      <c r="D7" s="62"/>
      <c r="E7" s="62"/>
      <c r="F7" s="62"/>
      <c r="G7" s="62"/>
      <c r="H7" s="176" t="s">
        <v>127</v>
      </c>
      <c r="I7" s="223"/>
      <c r="J7" s="160"/>
      <c r="K7" s="61"/>
      <c r="L7" s="94"/>
      <c r="M7" s="86"/>
      <c r="N7" s="62"/>
      <c r="O7" s="63"/>
    </row>
    <row r="8" spans="1:15" ht="15" x14ac:dyDescent="0.25">
      <c r="A8" s="17"/>
      <c r="B8" s="3"/>
      <c r="C8" s="92">
        <v>0</v>
      </c>
      <c r="D8" s="3"/>
      <c r="E8" s="3"/>
      <c r="F8" s="3"/>
      <c r="G8" s="3"/>
      <c r="H8" s="161" t="s">
        <v>12</v>
      </c>
      <c r="I8" s="203"/>
      <c r="J8" s="57"/>
      <c r="K8" s="3"/>
      <c r="L8" s="13"/>
      <c r="M8" s="57"/>
      <c r="N8" s="3"/>
      <c r="O8" s="13"/>
    </row>
    <row r="9" spans="1:15" ht="15" x14ac:dyDescent="0.25">
      <c r="A9" s="17"/>
      <c r="B9" s="3"/>
      <c r="C9" s="3"/>
      <c r="D9" s="3">
        <v>0</v>
      </c>
      <c r="E9" s="3"/>
      <c r="F9" s="3"/>
      <c r="G9" s="3"/>
      <c r="H9" s="161" t="s">
        <v>13</v>
      </c>
      <c r="I9" s="203"/>
      <c r="J9" s="57"/>
      <c r="K9" s="3"/>
      <c r="L9" s="13"/>
      <c r="M9" s="57"/>
      <c r="N9" s="3"/>
      <c r="O9" s="13"/>
    </row>
    <row r="10" spans="1:15" ht="15" x14ac:dyDescent="0.25">
      <c r="A10" s="17"/>
      <c r="B10" s="3"/>
      <c r="C10" s="3"/>
      <c r="D10" s="3"/>
      <c r="E10" s="3">
        <v>1</v>
      </c>
      <c r="F10" s="3">
        <v>0</v>
      </c>
      <c r="G10" s="3"/>
      <c r="H10" s="161" t="s">
        <v>118</v>
      </c>
      <c r="I10" s="203"/>
      <c r="J10" s="57"/>
      <c r="K10" s="3"/>
      <c r="L10" s="13"/>
      <c r="M10" s="87">
        <v>11216320</v>
      </c>
      <c r="N10" s="38">
        <v>11014138</v>
      </c>
      <c r="O10" s="28">
        <v>2946376.38</v>
      </c>
    </row>
    <row r="11" spans="1:15" ht="15" x14ac:dyDescent="0.25">
      <c r="A11" s="15">
        <v>4</v>
      </c>
      <c r="B11" s="3"/>
      <c r="C11" s="3"/>
      <c r="D11" s="3"/>
      <c r="E11" s="3"/>
      <c r="F11" s="3"/>
      <c r="G11" s="3">
        <v>1</v>
      </c>
      <c r="H11" s="161" t="s">
        <v>16</v>
      </c>
      <c r="I11" s="187" t="s">
        <v>15</v>
      </c>
      <c r="J11" s="69">
        <f>+J12</f>
        <v>700</v>
      </c>
      <c r="K11" s="7">
        <f t="shared" ref="K11:L11" si="0">+K12</f>
        <v>805</v>
      </c>
      <c r="L11" s="18">
        <f t="shared" si="0"/>
        <v>402</v>
      </c>
      <c r="M11" s="69"/>
      <c r="N11" s="38"/>
      <c r="O11" s="18"/>
    </row>
    <row r="12" spans="1:15" ht="15" x14ac:dyDescent="0.25">
      <c r="A12" s="17"/>
      <c r="B12" s="3"/>
      <c r="C12" s="3"/>
      <c r="D12" s="3"/>
      <c r="E12" s="3"/>
      <c r="F12" s="3"/>
      <c r="G12" s="3">
        <v>2</v>
      </c>
      <c r="H12" s="200" t="s">
        <v>16</v>
      </c>
      <c r="I12" s="202" t="s">
        <v>15</v>
      </c>
      <c r="J12" s="70">
        <v>700</v>
      </c>
      <c r="K12" s="4">
        <v>805</v>
      </c>
      <c r="L12" s="68">
        <v>402</v>
      </c>
      <c r="M12" s="87"/>
      <c r="N12" s="38"/>
      <c r="O12" s="28"/>
    </row>
    <row r="13" spans="1:15" s="132" customFormat="1" ht="30" x14ac:dyDescent="0.3">
      <c r="A13" s="15"/>
      <c r="B13" s="2"/>
      <c r="C13" s="2"/>
      <c r="D13" s="2"/>
      <c r="E13" s="2">
        <v>2</v>
      </c>
      <c r="F13" s="2">
        <v>0</v>
      </c>
      <c r="G13" s="2"/>
      <c r="H13" s="161" t="s">
        <v>128</v>
      </c>
      <c r="I13" s="187"/>
      <c r="J13" s="15"/>
      <c r="K13" s="6"/>
      <c r="L13" s="16"/>
      <c r="M13" s="87">
        <v>7899507</v>
      </c>
      <c r="N13" s="38">
        <v>7985387</v>
      </c>
      <c r="O13" s="28">
        <v>3657821</v>
      </c>
    </row>
    <row r="14" spans="1:15" ht="15" x14ac:dyDescent="0.25">
      <c r="A14" s="15">
        <v>4</v>
      </c>
      <c r="B14" s="3"/>
      <c r="C14" s="3"/>
      <c r="D14" s="3"/>
      <c r="E14" s="3"/>
      <c r="F14" s="3"/>
      <c r="G14" s="3">
        <v>1</v>
      </c>
      <c r="H14" s="161" t="s">
        <v>162</v>
      </c>
      <c r="I14" s="187" t="s">
        <v>22</v>
      </c>
      <c r="J14" s="69">
        <f>+J15+J16</f>
        <v>14870</v>
      </c>
      <c r="K14" s="7">
        <f t="shared" ref="K14:L14" si="1">+K15+K16</f>
        <v>17332</v>
      </c>
      <c r="L14" s="18">
        <f t="shared" si="1"/>
        <v>8516</v>
      </c>
      <c r="M14" s="87"/>
      <c r="N14" s="38"/>
      <c r="O14" s="28"/>
    </row>
    <row r="15" spans="1:15" ht="15" x14ac:dyDescent="0.25">
      <c r="A15" s="17"/>
      <c r="B15" s="3"/>
      <c r="C15" s="3"/>
      <c r="D15" s="3"/>
      <c r="E15" s="3"/>
      <c r="F15" s="3"/>
      <c r="G15" s="3">
        <v>2</v>
      </c>
      <c r="H15" s="200" t="s">
        <v>50</v>
      </c>
      <c r="I15" s="202" t="s">
        <v>22</v>
      </c>
      <c r="J15" s="70">
        <v>12220</v>
      </c>
      <c r="K15" s="8">
        <v>14794</v>
      </c>
      <c r="L15" s="71">
        <v>7266</v>
      </c>
      <c r="M15" s="87"/>
      <c r="N15" s="38"/>
      <c r="O15" s="28"/>
    </row>
    <row r="16" spans="1:15" ht="15" x14ac:dyDescent="0.25">
      <c r="A16" s="17"/>
      <c r="B16" s="3"/>
      <c r="C16" s="3"/>
      <c r="D16" s="3"/>
      <c r="E16" s="3"/>
      <c r="F16" s="3"/>
      <c r="G16" s="3">
        <v>3</v>
      </c>
      <c r="H16" s="200" t="s">
        <v>163</v>
      </c>
      <c r="I16" s="202" t="s">
        <v>22</v>
      </c>
      <c r="J16" s="70">
        <v>2650</v>
      </c>
      <c r="K16" s="8">
        <v>2538</v>
      </c>
      <c r="L16" s="71">
        <v>1250</v>
      </c>
      <c r="M16" s="87"/>
      <c r="N16" s="38"/>
      <c r="O16" s="28"/>
    </row>
    <row r="17" spans="1:15" s="132" customFormat="1" ht="15" x14ac:dyDescent="0.3">
      <c r="A17" s="15"/>
      <c r="B17" s="2"/>
      <c r="C17" s="2"/>
      <c r="D17" s="2"/>
      <c r="E17" s="2">
        <v>3</v>
      </c>
      <c r="F17" s="2">
        <v>0</v>
      </c>
      <c r="G17" s="2"/>
      <c r="H17" s="161" t="s">
        <v>129</v>
      </c>
      <c r="I17" s="187"/>
      <c r="J17" s="15"/>
      <c r="K17" s="6"/>
      <c r="L17" s="16"/>
      <c r="M17" s="87">
        <v>2357763</v>
      </c>
      <c r="N17" s="38">
        <v>2222743</v>
      </c>
      <c r="O17" s="28">
        <v>784081.16</v>
      </c>
    </row>
    <row r="18" spans="1:15" ht="15" x14ac:dyDescent="0.25">
      <c r="A18" s="15">
        <v>4</v>
      </c>
      <c r="B18" s="3"/>
      <c r="C18" s="3"/>
      <c r="D18" s="3"/>
      <c r="E18" s="3"/>
      <c r="F18" s="3"/>
      <c r="G18" s="3">
        <v>1</v>
      </c>
      <c r="H18" s="161" t="s">
        <v>159</v>
      </c>
      <c r="I18" s="187" t="s">
        <v>22</v>
      </c>
      <c r="J18" s="69">
        <f>+J19+J20</f>
        <v>19665</v>
      </c>
      <c r="K18" s="7">
        <f t="shared" ref="K18:L18" si="2">+K19+K20</f>
        <v>15227</v>
      </c>
      <c r="L18" s="18">
        <f t="shared" si="2"/>
        <v>6855</v>
      </c>
      <c r="M18" s="54"/>
      <c r="N18" s="38"/>
      <c r="O18" s="29"/>
    </row>
    <row r="19" spans="1:15" ht="15" x14ac:dyDescent="0.25">
      <c r="A19" s="17"/>
      <c r="B19" s="3"/>
      <c r="C19" s="3"/>
      <c r="D19" s="3"/>
      <c r="E19" s="3"/>
      <c r="F19" s="3"/>
      <c r="G19" s="3">
        <v>2</v>
      </c>
      <c r="H19" s="200" t="s">
        <v>160</v>
      </c>
      <c r="I19" s="202" t="s">
        <v>22</v>
      </c>
      <c r="J19" s="70">
        <v>6966</v>
      </c>
      <c r="K19" s="8">
        <v>5966</v>
      </c>
      <c r="L19" s="71">
        <v>2656</v>
      </c>
      <c r="M19" s="87"/>
      <c r="N19" s="38"/>
      <c r="O19" s="28"/>
    </row>
    <row r="20" spans="1:15" ht="15" x14ac:dyDescent="0.25">
      <c r="A20" s="17"/>
      <c r="B20" s="3"/>
      <c r="C20" s="3"/>
      <c r="D20" s="3"/>
      <c r="E20" s="3"/>
      <c r="F20" s="3"/>
      <c r="G20" s="3">
        <v>3</v>
      </c>
      <c r="H20" s="200" t="s">
        <v>161</v>
      </c>
      <c r="I20" s="202" t="s">
        <v>22</v>
      </c>
      <c r="J20" s="70">
        <v>12699</v>
      </c>
      <c r="K20" s="8">
        <v>9261</v>
      </c>
      <c r="L20" s="71">
        <v>4199</v>
      </c>
      <c r="M20" s="87"/>
      <c r="N20" s="38"/>
      <c r="O20" s="28"/>
    </row>
    <row r="21" spans="1:15" ht="15" x14ac:dyDescent="0.25">
      <c r="A21" s="17"/>
      <c r="B21" s="3"/>
      <c r="C21" s="3"/>
      <c r="D21" s="3"/>
      <c r="E21" s="2">
        <v>4</v>
      </c>
      <c r="F21" s="2">
        <v>0</v>
      </c>
      <c r="G21" s="3"/>
      <c r="H21" s="161" t="s">
        <v>130</v>
      </c>
      <c r="I21" s="202"/>
      <c r="J21" s="17"/>
      <c r="K21" s="4"/>
      <c r="L21" s="68"/>
      <c r="M21" s="87">
        <v>5989223</v>
      </c>
      <c r="N21" s="38">
        <v>6240545</v>
      </c>
      <c r="O21" s="28">
        <v>2483694.31</v>
      </c>
    </row>
    <row r="22" spans="1:15" ht="15" x14ac:dyDescent="0.25">
      <c r="A22" s="15">
        <v>4</v>
      </c>
      <c r="B22" s="3"/>
      <c r="C22" s="3"/>
      <c r="D22" s="3"/>
      <c r="E22" s="3"/>
      <c r="F22" s="3"/>
      <c r="G22" s="3">
        <v>1</v>
      </c>
      <c r="H22" s="161" t="s">
        <v>164</v>
      </c>
      <c r="I22" s="187" t="s">
        <v>22</v>
      </c>
      <c r="J22" s="69">
        <f>+J23+J24+J25</f>
        <v>10542</v>
      </c>
      <c r="K22" s="7">
        <f t="shared" ref="K22:L22" si="3">+K23+K24+K25</f>
        <v>9759</v>
      </c>
      <c r="L22" s="18">
        <f t="shared" si="3"/>
        <v>4583</v>
      </c>
      <c r="M22" s="69"/>
      <c r="N22" s="38"/>
      <c r="O22" s="18"/>
    </row>
    <row r="23" spans="1:15" ht="15" x14ac:dyDescent="0.25">
      <c r="A23" s="17"/>
      <c r="B23" s="3"/>
      <c r="C23" s="3"/>
      <c r="D23" s="3"/>
      <c r="E23" s="3"/>
      <c r="F23" s="3"/>
      <c r="G23" s="3">
        <v>2</v>
      </c>
      <c r="H23" s="200" t="s">
        <v>165</v>
      </c>
      <c r="I23" s="202" t="s">
        <v>22</v>
      </c>
      <c r="J23" s="70">
        <v>4628</v>
      </c>
      <c r="K23" s="8">
        <v>584</v>
      </c>
      <c r="L23" s="71">
        <v>270</v>
      </c>
      <c r="M23" s="88"/>
      <c r="N23" s="38"/>
      <c r="O23" s="26"/>
    </row>
    <row r="24" spans="1:15" ht="40.5" x14ac:dyDescent="0.25">
      <c r="A24" s="17"/>
      <c r="B24" s="3"/>
      <c r="C24" s="3"/>
      <c r="D24" s="3"/>
      <c r="E24" s="3"/>
      <c r="F24" s="3"/>
      <c r="G24" s="3">
        <v>3</v>
      </c>
      <c r="H24" s="200" t="s">
        <v>166</v>
      </c>
      <c r="I24" s="202" t="s">
        <v>22</v>
      </c>
      <c r="J24" s="70">
        <v>3226</v>
      </c>
      <c r="K24" s="8">
        <v>6462</v>
      </c>
      <c r="L24" s="71">
        <v>2964</v>
      </c>
      <c r="M24" s="88"/>
      <c r="N24" s="39"/>
      <c r="O24" s="26"/>
    </row>
    <row r="25" spans="1:15" ht="14.25" thickBot="1" x14ac:dyDescent="0.3">
      <c r="A25" s="90"/>
      <c r="B25" s="10"/>
      <c r="C25" s="10"/>
      <c r="D25" s="10"/>
      <c r="E25" s="10"/>
      <c r="F25" s="10"/>
      <c r="G25" s="10">
        <v>4</v>
      </c>
      <c r="H25" s="221" t="s">
        <v>167</v>
      </c>
      <c r="I25" s="222" t="s">
        <v>22</v>
      </c>
      <c r="J25" s="72">
        <v>2688</v>
      </c>
      <c r="K25" s="231">
        <v>2713</v>
      </c>
      <c r="L25" s="73">
        <v>1349</v>
      </c>
      <c r="M25" s="89"/>
      <c r="N25" s="40"/>
      <c r="O25" s="27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18</vt:i4>
      </vt:variant>
    </vt:vector>
  </HeadingPairs>
  <TitlesOfParts>
    <vt:vector size="34" baseType="lpstr">
      <vt:lpstr>201. DS</vt:lpstr>
      <vt:lpstr>202. DGC</vt:lpstr>
      <vt:lpstr>203. COVIAL</vt:lpstr>
      <vt:lpstr>204. DGT</vt:lpstr>
      <vt:lpstr>205. DGAC</vt:lpstr>
      <vt:lpstr>206. UCEE</vt:lpstr>
      <vt:lpstr>207. DGRTN</vt:lpstr>
      <vt:lpstr>208. UNCOSU</vt:lpstr>
      <vt:lpstr>209. INSIVUMEH</vt:lpstr>
      <vt:lpstr>210. DGCYT</vt:lpstr>
      <vt:lpstr>211. SIT</vt:lpstr>
      <vt:lpstr>212. FONDETEL</vt:lpstr>
      <vt:lpstr>214. UDEVIPO</vt:lpstr>
      <vt:lpstr>216. PROVIAL</vt:lpstr>
      <vt:lpstr>217. FSS</vt:lpstr>
      <vt:lpstr>218. FOPAVI</vt:lpstr>
      <vt:lpstr>'201. DS'!Área_de_impresión</vt:lpstr>
      <vt:lpstr>'202. DGC'!Área_de_impresión</vt:lpstr>
      <vt:lpstr>'203. COVIAL'!Área_de_impresión</vt:lpstr>
      <vt:lpstr>'204. DGT'!Área_de_impresión</vt:lpstr>
      <vt:lpstr>'206. UCEE'!Área_de_impresión</vt:lpstr>
      <vt:lpstr>'207. DGRTN'!Área_de_impresión</vt:lpstr>
      <vt:lpstr>'208. UNCOSU'!Área_de_impresión</vt:lpstr>
      <vt:lpstr>'209. INSIVUMEH'!Área_de_impresión</vt:lpstr>
      <vt:lpstr>'210. DGCYT'!Área_de_impresión</vt:lpstr>
      <vt:lpstr>'211. SIT'!Área_de_impresión</vt:lpstr>
      <vt:lpstr>'212. FONDETEL'!Área_de_impresión</vt:lpstr>
      <vt:lpstr>'214. UDEVIPO'!Área_de_impresión</vt:lpstr>
      <vt:lpstr>'216. PROVIAL'!Área_de_impresión</vt:lpstr>
      <vt:lpstr>'217. FSS'!Área_de_impresión</vt:lpstr>
      <vt:lpstr>'201. DS'!Títulos_a_imprimir</vt:lpstr>
      <vt:lpstr>'205. DGAC'!Títulos_a_imprimir</vt:lpstr>
      <vt:lpstr>'217. FSS'!Títulos_a_imprimir</vt:lpstr>
      <vt:lpstr>'218. FOPAVI'!Títulos_a_imprimir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Maritza Ramirez Tobias</dc:creator>
  <cp:lastModifiedBy>Ángel Andrés Herrera Jiménez</cp:lastModifiedBy>
  <cp:lastPrinted>2017-08-01T18:31:13Z</cp:lastPrinted>
  <dcterms:created xsi:type="dcterms:W3CDTF">2016-02-15T16:06:45Z</dcterms:created>
  <dcterms:modified xsi:type="dcterms:W3CDTF">2018-08-07T17:38:26Z</dcterms:modified>
</cp:coreProperties>
</file>