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7715" windowHeight="6225"/>
  </bookViews>
  <sheets>
    <sheet name="DGC" sheetId="9" r:id="rId1"/>
    <sheet name="UCEE 14" sheetId="10" r:id="rId2"/>
    <sheet name="UCEE 96" sheetId="11" r:id="rId3"/>
    <sheet name="FSS" sheetId="7" r:id="rId4"/>
    <sheet name="UDEVIPO" sheetId="6" r:id="rId5"/>
    <sheet name="INSIVUMEH" sheetId="2" r:id="rId6"/>
    <sheet name="PROVIAL" sheetId="1" r:id="rId7"/>
    <sheet name="FONDETEL" sheetId="3" r:id="rId8"/>
    <sheet name="TGW" sheetId="8" r:id="rId9"/>
  </sheets>
  <definedNames>
    <definedName name="_xlnm.Print_Area" localSheetId="0">DGC!$A$1:$S$87</definedName>
    <definedName name="_xlnm.Print_Area" localSheetId="1">'UCEE 14'!$A$1:$S$30</definedName>
    <definedName name="_xlnm.Print_Area" localSheetId="2">'UCEE 96'!$A$1:$Z$136</definedName>
    <definedName name="_xlnm.Print_Titles" localSheetId="0">DGC!$1:$5</definedName>
    <definedName name="_xlnm.Print_Titles" localSheetId="3">FSS!$1:$6</definedName>
    <definedName name="_xlnm.Print_Titles" localSheetId="1">'UCEE 14'!$1:$5</definedName>
    <definedName name="_xlnm.Print_Titles" localSheetId="2">'UCEE 96'!$4:$5</definedName>
  </definedNames>
  <calcPr calcId="144525"/>
</workbook>
</file>

<file path=xl/calcChain.xml><?xml version="1.0" encoding="utf-8"?>
<calcChain xmlns="http://schemas.openxmlformats.org/spreadsheetml/2006/main">
  <c r="S73" i="7" l="1"/>
  <c r="R73" i="7"/>
  <c r="Q73" i="7"/>
  <c r="S86" i="9" l="1"/>
  <c r="R86" i="9"/>
  <c r="H86" i="9"/>
  <c r="Q81" i="9"/>
  <c r="Q80" i="9"/>
  <c r="Q79" i="9"/>
  <c r="Q78" i="9"/>
  <c r="Q74" i="9"/>
  <c r="Q72" i="9"/>
  <c r="S55" i="9"/>
  <c r="R55" i="9"/>
  <c r="K54" i="9"/>
  <c r="K86" i="9" s="1"/>
  <c r="J54" i="9"/>
  <c r="I54" i="9"/>
  <c r="H54" i="9"/>
  <c r="Q36" i="9"/>
  <c r="Q55" i="9" s="1"/>
  <c r="S34" i="9"/>
  <c r="R34" i="9"/>
  <c r="Q34" i="9"/>
  <c r="K33" i="9"/>
  <c r="J33" i="9"/>
  <c r="I33" i="9"/>
  <c r="H33" i="9"/>
  <c r="I87" i="9" l="1"/>
  <c r="J87" i="9"/>
  <c r="R87" i="9"/>
  <c r="S87" i="9"/>
  <c r="H87" i="9"/>
  <c r="Q86" i="9"/>
  <c r="Q87" i="9" s="1"/>
  <c r="K87" i="9"/>
  <c r="J86" i="9"/>
  <c r="P136" i="11" l="1"/>
  <c r="P29" i="10"/>
  <c r="R29" i="10"/>
  <c r="Q29" i="10"/>
  <c r="R132" i="11" l="1"/>
  <c r="Q132" i="11"/>
  <c r="J132" i="11"/>
  <c r="I132" i="11"/>
  <c r="R131" i="11"/>
  <c r="Q131" i="11"/>
  <c r="J131" i="11"/>
  <c r="I131" i="11"/>
  <c r="R130" i="11"/>
  <c r="Q130" i="11"/>
  <c r="J130" i="11"/>
  <c r="I130" i="11"/>
  <c r="R129" i="11"/>
  <c r="Q129" i="11"/>
  <c r="J129" i="11"/>
  <c r="I129" i="11"/>
  <c r="R128" i="11"/>
  <c r="Q128" i="11"/>
  <c r="J128" i="11"/>
  <c r="I128" i="11"/>
  <c r="R127" i="11"/>
  <c r="Q127" i="11"/>
  <c r="J127" i="11"/>
  <c r="I127" i="11"/>
  <c r="R83" i="11"/>
  <c r="Q83" i="11"/>
  <c r="J83" i="11"/>
  <c r="I83" i="11"/>
  <c r="R82" i="11"/>
  <c r="Q82" i="11"/>
  <c r="J82" i="11"/>
  <c r="I82" i="11"/>
  <c r="R81" i="11"/>
  <c r="Q81" i="11"/>
  <c r="J81" i="11"/>
  <c r="I81" i="11"/>
  <c r="R80" i="11"/>
  <c r="Q80" i="11"/>
  <c r="J80" i="11"/>
  <c r="I80" i="11"/>
  <c r="R79" i="11"/>
  <c r="Q79" i="11"/>
  <c r="J79" i="11"/>
  <c r="I79" i="11"/>
  <c r="R78" i="11"/>
  <c r="Q78" i="11"/>
  <c r="J78" i="11"/>
  <c r="I78" i="11"/>
  <c r="R77" i="11"/>
  <c r="Q77" i="11"/>
  <c r="J77" i="11"/>
  <c r="I77" i="11"/>
  <c r="R76" i="11"/>
  <c r="Q76" i="11"/>
  <c r="J76" i="11"/>
  <c r="I76" i="11"/>
  <c r="R75" i="11"/>
  <c r="Q75" i="11"/>
  <c r="J75" i="11"/>
  <c r="I75" i="11"/>
  <c r="R74" i="11"/>
  <c r="Q74" i="11"/>
  <c r="J74" i="11"/>
  <c r="I74" i="11"/>
  <c r="R73" i="11"/>
  <c r="Q73" i="11"/>
  <c r="J73" i="11"/>
  <c r="I73" i="11"/>
  <c r="R72" i="11"/>
  <c r="Q72" i="11"/>
  <c r="J72" i="11"/>
  <c r="I72" i="11"/>
  <c r="R71" i="11"/>
  <c r="Q71" i="11"/>
  <c r="J71" i="11"/>
  <c r="I71" i="11"/>
  <c r="R70" i="11"/>
  <c r="Q70" i="11"/>
  <c r="J70" i="11"/>
  <c r="I70" i="11"/>
  <c r="R69" i="11"/>
  <c r="Q69" i="11"/>
  <c r="J69" i="11"/>
  <c r="I69" i="11"/>
  <c r="R68" i="11"/>
  <c r="Q68" i="11"/>
  <c r="J68" i="11"/>
  <c r="I68" i="11"/>
  <c r="R67" i="11"/>
  <c r="Q67" i="11"/>
  <c r="J67" i="11"/>
  <c r="I67" i="11"/>
  <c r="R66" i="11"/>
  <c r="Q66" i="11"/>
  <c r="J66" i="11"/>
  <c r="I66" i="11"/>
  <c r="R65" i="11"/>
  <c r="Q65" i="11"/>
  <c r="J65" i="11"/>
  <c r="I65" i="11"/>
  <c r="R64" i="11"/>
  <c r="Q64" i="11"/>
  <c r="J64" i="11"/>
  <c r="I64" i="11"/>
  <c r="R63" i="11"/>
  <c r="Q63" i="11"/>
  <c r="J63" i="11"/>
  <c r="I63" i="11"/>
  <c r="R62" i="11"/>
  <c r="Q62" i="11"/>
  <c r="J62" i="11"/>
  <c r="I62" i="11"/>
  <c r="R61" i="11"/>
  <c r="Q61" i="11"/>
  <c r="J61" i="11"/>
  <c r="I61" i="11"/>
  <c r="R60" i="11"/>
  <c r="Q60" i="11"/>
  <c r="J60" i="11"/>
  <c r="I60" i="11"/>
  <c r="R59" i="11"/>
  <c r="Q59" i="11"/>
  <c r="J59" i="11"/>
  <c r="I59" i="11"/>
  <c r="R58" i="11"/>
  <c r="Q58" i="11"/>
  <c r="J58" i="11"/>
  <c r="I58" i="11"/>
  <c r="R57" i="11"/>
  <c r="Q57" i="11"/>
  <c r="J57" i="11"/>
  <c r="I57" i="11"/>
  <c r="R56" i="11"/>
  <c r="Q56" i="11"/>
  <c r="J56" i="11"/>
  <c r="I56" i="11"/>
  <c r="R55" i="11"/>
  <c r="Q55" i="11"/>
  <c r="J55" i="11"/>
  <c r="I55" i="11"/>
  <c r="R54" i="11"/>
  <c r="Q54" i="11"/>
  <c r="J54" i="11"/>
  <c r="I54" i="11"/>
  <c r="R53" i="11"/>
  <c r="Q53" i="11"/>
  <c r="J53" i="11"/>
  <c r="I53" i="11"/>
  <c r="R52" i="11"/>
  <c r="Q52" i="11"/>
  <c r="J52" i="11"/>
  <c r="I52" i="11"/>
  <c r="R51" i="11"/>
  <c r="Q51" i="11"/>
  <c r="J51" i="11"/>
  <c r="I51" i="11"/>
  <c r="R50" i="11"/>
  <c r="Q50" i="11"/>
  <c r="J50" i="11"/>
  <c r="I50" i="11"/>
  <c r="R49" i="11"/>
  <c r="Q49" i="11"/>
  <c r="J49" i="11"/>
  <c r="I49" i="11"/>
  <c r="R48" i="11"/>
  <c r="Q48" i="11"/>
  <c r="J48" i="11"/>
  <c r="I48" i="11"/>
  <c r="R47" i="11"/>
  <c r="Q47" i="11"/>
  <c r="J47" i="11"/>
  <c r="I47" i="11"/>
  <c r="R46" i="11"/>
  <c r="Q46" i="11"/>
  <c r="J46" i="11"/>
  <c r="I46" i="11"/>
  <c r="R45" i="11"/>
  <c r="Q45" i="11"/>
  <c r="J45" i="11"/>
  <c r="I45" i="11"/>
  <c r="R44" i="11"/>
  <c r="Q44" i="11"/>
  <c r="J44" i="11"/>
  <c r="I44" i="11"/>
  <c r="R43" i="11"/>
  <c r="Q43" i="11"/>
  <c r="J43" i="11"/>
  <c r="I43" i="11"/>
  <c r="R42" i="11"/>
  <c r="Q42" i="11"/>
  <c r="J42" i="11"/>
  <c r="I42" i="11"/>
  <c r="R41" i="11"/>
  <c r="Q41" i="11"/>
  <c r="J41" i="11"/>
  <c r="I41" i="11"/>
  <c r="R40" i="11"/>
  <c r="Q40" i="11"/>
  <c r="J40" i="11"/>
  <c r="I40" i="11"/>
  <c r="R39" i="11"/>
  <c r="Q39" i="11"/>
  <c r="J39" i="11"/>
  <c r="I39" i="11"/>
  <c r="R38" i="11"/>
  <c r="Q38" i="11"/>
  <c r="J38" i="11"/>
  <c r="I38" i="11"/>
  <c r="R37" i="11"/>
  <c r="Q37" i="11"/>
  <c r="J37" i="11"/>
  <c r="I37" i="11"/>
  <c r="R36" i="11"/>
  <c r="Q36" i="11"/>
  <c r="J36" i="11"/>
  <c r="I36" i="11"/>
  <c r="R35" i="11"/>
  <c r="Q35" i="11"/>
  <c r="J35" i="11"/>
  <c r="I35" i="11"/>
  <c r="R34" i="11"/>
  <c r="Q34" i="11"/>
  <c r="J34" i="11"/>
  <c r="I34" i="11"/>
  <c r="R33" i="11"/>
  <c r="Q33" i="11"/>
  <c r="J33" i="11"/>
  <c r="I33" i="11"/>
  <c r="R32" i="11"/>
  <c r="Q32" i="11"/>
  <c r="J32" i="11"/>
  <c r="I32" i="11"/>
  <c r="R31" i="11"/>
  <c r="Q31" i="11"/>
  <c r="J31" i="11"/>
  <c r="I31" i="11"/>
  <c r="R30" i="11"/>
  <c r="Q30" i="11"/>
  <c r="J30" i="11"/>
  <c r="I30" i="11"/>
  <c r="R29" i="11"/>
  <c r="Q29" i="11"/>
  <c r="J29" i="11"/>
  <c r="I29" i="11"/>
  <c r="R28" i="11"/>
  <c r="Q28" i="11"/>
  <c r="J28" i="11"/>
  <c r="I28" i="11"/>
  <c r="R27" i="11"/>
  <c r="Q27" i="11"/>
  <c r="J27" i="11"/>
  <c r="I27" i="11"/>
  <c r="R26" i="11"/>
  <c r="Q26" i="11"/>
  <c r="J26" i="11"/>
  <c r="I26" i="11"/>
  <c r="R25" i="11"/>
  <c r="Q25" i="11"/>
  <c r="J25" i="11"/>
  <c r="I25" i="11"/>
  <c r="R24" i="11"/>
  <c r="Q24" i="11"/>
  <c r="J24" i="11"/>
  <c r="I24" i="11"/>
  <c r="R23" i="11"/>
  <c r="Q23" i="11"/>
  <c r="J23" i="11"/>
  <c r="I23" i="11"/>
  <c r="R22" i="11"/>
  <c r="Q22" i="11"/>
  <c r="J22" i="11"/>
  <c r="I22" i="11"/>
  <c r="R21" i="11"/>
  <c r="Q21" i="11"/>
  <c r="J21" i="11"/>
  <c r="I21" i="11"/>
  <c r="R20" i="11"/>
  <c r="Q20" i="11"/>
  <c r="J20" i="11"/>
  <c r="I20" i="11"/>
  <c r="R19" i="11"/>
  <c r="Q19" i="11"/>
  <c r="J19" i="11"/>
  <c r="I19" i="11"/>
  <c r="R18" i="11"/>
  <c r="Q18" i="11"/>
  <c r="J18" i="11"/>
  <c r="I18" i="11"/>
  <c r="R17" i="11"/>
  <c r="Q17" i="11"/>
  <c r="J17" i="11"/>
  <c r="I17" i="11"/>
  <c r="R16" i="11"/>
  <c r="Q16" i="11"/>
  <c r="J16" i="11"/>
  <c r="I16" i="11"/>
  <c r="R15" i="11"/>
  <c r="Q15" i="11"/>
  <c r="J15" i="11"/>
  <c r="I15" i="11"/>
  <c r="R14" i="11"/>
  <c r="Q14" i="11"/>
  <c r="J14" i="11"/>
  <c r="I14" i="11"/>
  <c r="R13" i="11"/>
  <c r="Q13" i="11"/>
  <c r="J13" i="11"/>
  <c r="I13" i="11"/>
  <c r="R12" i="11"/>
  <c r="Q12" i="11"/>
  <c r="J12" i="11"/>
  <c r="I12" i="11"/>
  <c r="R11" i="11"/>
  <c r="Q11" i="11"/>
  <c r="J11" i="11"/>
  <c r="I11" i="11"/>
  <c r="R10" i="11"/>
  <c r="Q10" i="11"/>
  <c r="J10" i="11"/>
  <c r="I10" i="11"/>
  <c r="R8" i="11"/>
  <c r="Q8" i="11"/>
  <c r="J8" i="11"/>
  <c r="I8" i="11"/>
  <c r="R7" i="11"/>
  <c r="Q7" i="11"/>
  <c r="J7" i="11"/>
  <c r="I7" i="11"/>
  <c r="R6" i="11"/>
  <c r="R136" i="11" s="1"/>
  <c r="Q6" i="11"/>
  <c r="Q136" i="11" s="1"/>
  <c r="J6" i="11"/>
  <c r="I6" i="11"/>
  <c r="P22" i="10"/>
  <c r="P30" i="10" s="1"/>
  <c r="R21" i="10"/>
  <c r="Q21" i="10"/>
  <c r="J21" i="10"/>
  <c r="I21" i="10"/>
  <c r="R20" i="10"/>
  <c r="Q20" i="10"/>
  <c r="J20" i="10"/>
  <c r="I20" i="10"/>
  <c r="R19" i="10"/>
  <c r="Q19" i="10"/>
  <c r="J19" i="10"/>
  <c r="I19" i="10"/>
  <c r="R18" i="10"/>
  <c r="Q18" i="10"/>
  <c r="J18" i="10"/>
  <c r="I18" i="10"/>
  <c r="R17" i="10"/>
  <c r="Q17" i="10"/>
  <c r="J17" i="10"/>
  <c r="I17" i="10"/>
  <c r="R16" i="10"/>
  <c r="Q16" i="10"/>
  <c r="J16" i="10"/>
  <c r="I16" i="10"/>
  <c r="R15" i="10"/>
  <c r="Q15" i="10"/>
  <c r="J15" i="10"/>
  <c r="I15" i="10"/>
  <c r="R14" i="10"/>
  <c r="Q14" i="10"/>
  <c r="J14" i="10"/>
  <c r="I14" i="10"/>
  <c r="R13" i="10"/>
  <c r="Q13" i="10"/>
  <c r="J13" i="10"/>
  <c r="I13" i="10"/>
  <c r="R12" i="10"/>
  <c r="Q12" i="10"/>
  <c r="J12" i="10"/>
  <c r="I12" i="10"/>
  <c r="R11" i="10"/>
  <c r="Q11" i="10"/>
  <c r="J11" i="10"/>
  <c r="I11" i="10"/>
  <c r="R10" i="10"/>
  <c r="Q10" i="10"/>
  <c r="J10" i="10"/>
  <c r="I10" i="10"/>
  <c r="R9" i="10"/>
  <c r="Q9" i="10"/>
  <c r="J9" i="10"/>
  <c r="I9" i="10"/>
  <c r="R8" i="10"/>
  <c r="Q8" i="10"/>
  <c r="J8" i="10"/>
  <c r="I8" i="10"/>
  <c r="R7" i="10"/>
  <c r="Q7" i="10"/>
  <c r="J7" i="10"/>
  <c r="I7" i="10"/>
  <c r="R6" i="10"/>
  <c r="Q6" i="10"/>
  <c r="J6" i="10"/>
  <c r="I6" i="10"/>
  <c r="R22" i="10" l="1"/>
  <c r="Q22" i="10"/>
  <c r="Q30" i="10" s="1"/>
  <c r="P14" i="2"/>
  <c r="P10" i="6" l="1"/>
  <c r="P11" i="3" l="1"/>
  <c r="P10" i="1"/>
  <c r="H7" i="3" l="1"/>
</calcChain>
</file>

<file path=xl/sharedStrings.xml><?xml version="1.0" encoding="utf-8"?>
<sst xmlns="http://schemas.openxmlformats.org/spreadsheetml/2006/main" count="3011" uniqueCount="676">
  <si>
    <t>MINISTERIO DE COMUNICACIONES, INFRAESTRUCTURA Y VIVIENDA</t>
  </si>
  <si>
    <t>PROYECTOS DE INVERSIÓN  -SNIP-  DIRECCIÓN GENERAL DE PROTECCION Y SEGURIDAD VIAL</t>
  </si>
  <si>
    <t>PERÍODO FISCAL 2017</t>
  </si>
  <si>
    <t>SNIP</t>
  </si>
  <si>
    <t>NOMBRE DEL PROYECTO</t>
  </si>
  <si>
    <t>META GLOBAL (SNIP)</t>
  </si>
  <si>
    <t>META ANUAL 2017</t>
  </si>
  <si>
    <t>META ANUAL 2018</t>
  </si>
  <si>
    <t>META ANUAL 2019</t>
  </si>
  <si>
    <t>UNIDAD DE MEDIDA</t>
  </si>
  <si>
    <t>PRODUCTO INSTITUCIONAL ASOCIADO</t>
  </si>
  <si>
    <t>ESTRUCTURA PROGRAMÁTICA ASOCIADA</t>
  </si>
  <si>
    <t>PLAN Y/O POLÍTICA</t>
  </si>
  <si>
    <t>NOMBRE DE LA FUENTE DE FINANCIAMIENTO</t>
  </si>
  <si>
    <t>MONTO SOLICITUD DE FINANCIAMIENTO SNIP 2017 Q.</t>
  </si>
  <si>
    <t>MONTO SOLICITUD DE FINANCIAMIENTO SNIP 2018 Q.</t>
  </si>
  <si>
    <t>MONTO SOLICITUD DE FINANCIAMIENTO SNIP 2019 Q.</t>
  </si>
  <si>
    <t>GUATEMALA</t>
  </si>
  <si>
    <t>METRO CUADRADO</t>
  </si>
  <si>
    <t>0-1-1</t>
  </si>
  <si>
    <t>PLAN NACIONAL DE GOBIERNO</t>
  </si>
  <si>
    <t>INGRESOS CORRIENTES</t>
  </si>
  <si>
    <t>CONSTRUCCIÓN EDIFICIO DE BODEGA GENERAL, SEDE CENTRAL DE PROVIAL, GUATEMALA</t>
  </si>
  <si>
    <t>ONSTRUCCIÓN EDIFICIO OPERATIVO, SEDE CENTRAL DE PROVIAL, GUATEMALA</t>
  </si>
  <si>
    <t>CONSTRUCCIÓN EDIFICIO SEDE REGIONAL DE PROTECCIÓN Y SEGURIDAD VIAL, SAN CRISTÓBAL ACASAGUASTLAN, EL PROGRESO, FASE 2</t>
  </si>
  <si>
    <t>CONSTRUCCIÓN EDIFICIO PARQUE VIAL Y PAVIMENTO DE PARQUEOS, SEDE CENTRAL DE PROVIAL, GUATEMALA</t>
  </si>
  <si>
    <t>EL PROGRESO</t>
  </si>
  <si>
    <t>SAN CRISTOBAL ACASAGUASTLAN</t>
  </si>
  <si>
    <t>CONSTRUCCIÓN DE EDIFICIOS OPERATIVOS DE PROTECCIÓN Y SEGURIDAD VIAL</t>
  </si>
  <si>
    <t>PROYECTOS DE INVERSIÓN  -SNIP-  INSIVUMEH</t>
  </si>
  <si>
    <t>001-000-001</t>
  </si>
  <si>
    <t>PRÉSTAMOS EXTERNOS-BCIE</t>
  </si>
  <si>
    <t>CONSTRUCCIÓN EDIFICIO PARA EL CENTRO NACIONAL DE PRONÓSTICOS,  -CNP -</t>
  </si>
  <si>
    <t>CONSTRUCCIÓN SEGUNDO NIVEL EDIFICIO BCIE-1656 EN SEDE CENTRAL                  - INSIVUMEH -</t>
  </si>
  <si>
    <t>CONSTRUCCIÓN EDIFICIO PARA LA ESTACIÓN RADAR Y METEOROLÓGICA, FINCA LAS NUBES SAN JOSÉ PINULA GUATEMALA</t>
  </si>
  <si>
    <t>CONSTRUCCIÓN MURO PERIMETRAL SOBRE 8a. AVE Y 15 CALLE ZONA 13</t>
  </si>
  <si>
    <t>SAN JOSÉ PINULA</t>
  </si>
  <si>
    <t>FONDOS NACIONALES</t>
  </si>
  <si>
    <t>NOMBRE DE LA INSTITUCIÓN:  FONDO PARA EL DESARROLLO DE LA TELEFONIA - FONDETEL</t>
  </si>
  <si>
    <t>EJERCICIO FISCAL 2017</t>
  </si>
  <si>
    <t>ALTA VERAPAZ</t>
  </si>
  <si>
    <t>HUEHUETENANGO</t>
  </si>
  <si>
    <t>QUICHE</t>
  </si>
  <si>
    <t>SAN MARCOS</t>
  </si>
  <si>
    <t>ZACAPA</t>
  </si>
  <si>
    <t>CHIMALTENANGO</t>
  </si>
  <si>
    <t>PETEN</t>
  </si>
  <si>
    <t>SOLOLA</t>
  </si>
  <si>
    <t>PROYECTOS DE INVERSIÓN  -SNIP-  DIRECCIÓN GENERAL DE RADIODIFUSIÓN Y TELEVISIÓN NACIONAL</t>
  </si>
  <si>
    <t>UBICACIÓN GEOGRÁFICA</t>
  </si>
  <si>
    <t>POBLACIÓN BENEFICIADA</t>
  </si>
  <si>
    <t>DEPARTAMENTO</t>
  </si>
  <si>
    <t>MUNICIPIO</t>
  </si>
  <si>
    <t>HOMBRES</t>
  </si>
  <si>
    <t>MUJERES</t>
  </si>
  <si>
    <t>CONSTRUCCIÓN Y AMPLIACIÓN DE INSTALACIONES PARA SEDES DE OBSERVACIÓN</t>
  </si>
  <si>
    <t>TOTAL DE INVERSIÓN</t>
  </si>
  <si>
    <t xml:space="preserve">CHAHAN - COBÁN - CHISEC - FRAY BARTOLOMÉ DE LAS CASAS - LA TINTA - PANZÓS - RAXRIJ-A - SAN PEDRO CARCHÁ - SENAHÚ - TAMAHÚ - TUCURÚ - </t>
  </si>
  <si>
    <t>CHIANTLA - HUEHUETENANGO - LA LIBERTAD - MALACATANCITO - NENTÓN - SAN IDELFONSO IXTAHUACÁN - SAN JUAN ATITLÁN - SAN MIGUEL ACATÁN - SAN PEDRO NECTA - SAN SEBASTIÁN COATÁN - SAN SEBASTIÁN HUEHUETENANGO - SANTA BARBARÁ - SANTA CRUZ BARILLAS - TODOS SANTOS CUCHUMATÁN</t>
  </si>
  <si>
    <t>QUICHÉ</t>
  </si>
  <si>
    <t>CHAHUL - CHICHICASTENANGO - CUNÉN - JOYABAJ - NEBAJ - SAN ADRÉS SAJCABAJÁ - SAN BARTOLOMÉ JOCOTENANGO - SAN JUAN COTZAL - SANTA CRUZ DEL QUICHÉ - ZACUALPA</t>
  </si>
  <si>
    <t>COMITANCILLO - CONCEPCIÓN TUTUAPA - SAN MARCOS - SAN MIGUEL IXTAHUACÁN - SIBINAL - TACANÁ - TAJUMULCO</t>
  </si>
  <si>
    <t>AMPLIACIÓN INFRAESTRUCTURA DE RADIO ALDEA SAN JOSÉ LAS MINAS</t>
  </si>
  <si>
    <t>AMPLIACIÓN INFRAESTRUCTURA  DE RADIO CERRO COTXIC IXIGUAN</t>
  </si>
  <si>
    <t>AMPLIACIÓN INFRAESTRUCTURA DE RADIO CERRO SOLOMA</t>
  </si>
  <si>
    <t>AMPLIACIÓN INFRAESTRUCTURA DE RADIO CERRO CANCHACAN</t>
  </si>
  <si>
    <t>AMPLIACIÓN DE INFRAESTRUCTURA DE RADIO ALDEA QUEBRADA SECA</t>
  </si>
  <si>
    <t>AMPLIACIÓN DE INFRAESTRUCTURA DE RADIO CERRO CHICUT BAJO</t>
  </si>
  <si>
    <t>AMPLIACIÓN DE INFRAESTRUCTURA DE RADIO ALDEA PLAYA GRANDE</t>
  </si>
  <si>
    <t>AMPLIACIÓN DE INFRAESTRUCTURA DE RADIO CERRO VIRGINIA</t>
  </si>
  <si>
    <t>AMPLIACIÓN DE INFRAESTRUCTURA DE RADIO ALDEA EL ZOMPOPERO</t>
  </si>
  <si>
    <t>AMPLIACIÓN DE INFRAESTRUCTURA DE RADIO ALDEA SAN FRANCISCO LA CONSULTA</t>
  </si>
  <si>
    <t>AMPLIACIÓN DE INFRAESTRUCTURA DE RADIO CERRO LAS VIBORAS</t>
  </si>
  <si>
    <t>AMPLIACIÓN DE INFRAESTRUCTURA DE RADIO CERRO EL CHOL</t>
  </si>
  <si>
    <t>AMPLIACIÓN DE INFRAESTRUCTURA DE RADIO SAN JOSE CHACAYA</t>
  </si>
  <si>
    <t>SAN MARTÍN JILOTEPEQUE</t>
  </si>
  <si>
    <t>TEJUTLA</t>
  </si>
  <si>
    <t>SANTA CRUZ DEL QUICHE</t>
  </si>
  <si>
    <t>SAN LUIS</t>
  </si>
  <si>
    <t>IZABAL</t>
  </si>
  <si>
    <t>PUERTO BARRIOS</t>
  </si>
  <si>
    <t>COBAN</t>
  </si>
  <si>
    <t>PLAYA GRANDE IXCAN</t>
  </si>
  <si>
    <t xml:space="preserve">IZABAL </t>
  </si>
  <si>
    <t>MORALES</t>
  </si>
  <si>
    <t>ESCUINTLA</t>
  </si>
  <si>
    <t>SAN VICENTE PACAYA</t>
  </si>
  <si>
    <t>SANTA ROSA</t>
  </si>
  <si>
    <t>SANTA MARIA IXHUATAN</t>
  </si>
  <si>
    <t xml:space="preserve">JUTIAPA </t>
  </si>
  <si>
    <t>YUPILTEPEQUE</t>
  </si>
  <si>
    <t xml:space="preserve">BAJA VERAPAZ </t>
  </si>
  <si>
    <t>EL CHOL</t>
  </si>
  <si>
    <t>SAN JOSE CHACAYA</t>
  </si>
  <si>
    <t>DONACIÓN EXTERNA - GOBIERNO DE CHINA (TAIWAN)</t>
  </si>
  <si>
    <t>23-00-000-002-514-0101-11-0000-0000</t>
  </si>
  <si>
    <t>PLAN KATUN 2032, EJE 10. GUATEMALA URBANA Y RURAL. PRIORIDAD 1: DESARROLLO RURAL INTEGRAL, META 3 Y EJE 12. RIQUEZA PARA TODAS Y TODOS. PRIORIDAD 3</t>
  </si>
  <si>
    <t>CONSTRUCCION MURO DE CONTENCION ASENTAMIENTO 21 DE NOVIEMBRE, FASE II, ZONA 7, GUATEMALA, GUATEMALA</t>
  </si>
  <si>
    <t>MT2</t>
  </si>
  <si>
    <t>20-00-001-000-001</t>
  </si>
  <si>
    <t>CONSTRUCCION MURO DE CONTENCION ASENTAMIENTO EL UNIVERSO, LOS GRANIZOS, ZONA 7, GUATEMALA, GUATEMALA</t>
  </si>
  <si>
    <t>CONSTRUCCION MURO DE CONTENCION ASENTAMIENTO 30 DE NOVIEMBRE, EL AMPARO, ZONA 7, GUATEMALA, GUATEMALA</t>
  </si>
  <si>
    <t>CONSTRUCCION MURO DE CONTENCION ASENTAMIENTO NUEVA JERUSALÉN, FASE II, ZONA 18, GUATEMALA, GUATEMALA</t>
  </si>
  <si>
    <t>PROYECTOS DE INVERSIÓN  -SNIP-  UNIDAD PARA EL DESARROLLO DE VIVIENDA POPULAR - UDEVIPO -</t>
  </si>
  <si>
    <t>POLÍTICA NACIONAL DE GOBIERNO</t>
  </si>
  <si>
    <t>PROYECTOS DE INVERSIÓN  -SNIP-  FONDO SOCIAL DE SOLIDARIDAD</t>
  </si>
  <si>
    <t>MEJORAMIENTO CARRETERA RUTA NACIONAL 11 TRAMO BIF KM 142 HACIA TECOJATE, NUEVA CONCEPCION Y RUTA RD-ESC-27 Y TRAMO LA HORQUETA TIQUISATE A NUEVA CONCEPCION, ESCUINTLA (PAVIMENTACION)</t>
  </si>
  <si>
    <t>TIQUISATE-NUEVA CONCEPCION</t>
  </si>
  <si>
    <t>KILOMETRO</t>
  </si>
  <si>
    <t>MEJORAMIENTO DE CARRETERAS PRIMARIAS</t>
  </si>
  <si>
    <t>11-01-001-000-004</t>
  </si>
  <si>
    <t>FUENTE 21  INGRESOS TRIBUTARIOS IVA-PAZ</t>
  </si>
  <si>
    <t>MEJORAMIENTO CARRETERA CA-01 OCCIDENTE BIF. SAN CRISTOBAL TOTONICAPAN KM. 188+600 A BIF. SAN LORENZO KM. 257+600, HUEHUETENANGO</t>
  </si>
  <si>
    <t>TOTONICAPAN</t>
  </si>
  <si>
    <t>MUNICIPAL TOTONICAPAN- MUNICIPAL HUEHUETENANGO</t>
  </si>
  <si>
    <t>MEJORAMIENTO CAMINO RURAL A JUMAYTEPEQUE,NUEVA SANTA ROSA, ESTACION 76+210 A 80+410, SANTA ROSA</t>
  </si>
  <si>
    <t xml:space="preserve">NUEVA SANTA ROSA </t>
  </si>
  <si>
    <t>METRO</t>
  </si>
  <si>
    <t>11-02-001-000-001</t>
  </si>
  <si>
    <t>MEJORAMIENTO CAMINO RURAL ALDEA XAXMOXAN-ALDEA XECOL AMAJCHEL Y AMAJCHEL CENTRO-SANTA CLARA, CHAJUL, QUICHE</t>
  </si>
  <si>
    <t>CHAJUL</t>
  </si>
  <si>
    <t>MEJORAMIENTO CAMINO RURAL PARAJE TZANCORRAL-CANTON GUALTUX SANTA LUCIA LA REFORMA, TOTONICAPAN</t>
  </si>
  <si>
    <t>SANTA LUCIA LA REFORMA</t>
  </si>
  <si>
    <t>CONSTRUCCION CAMINO RURAL MANZANOTES-GUALAN, RD ZAC-03 DIF RD-13</t>
  </si>
  <si>
    <t xml:space="preserve">GUALAN </t>
  </si>
  <si>
    <t>11-02-001-000-002</t>
  </si>
  <si>
    <t>CONSTRUCCION PASO A DESNIVEL KM. 14+700 CA-1 CALZADA ROOSEVELT, MIXCO, GUATEMALA</t>
  </si>
  <si>
    <t>MIXCO</t>
  </si>
  <si>
    <t>CONSTRUCCION DE DISTRIBUIDORES DE TRANSITO</t>
  </si>
  <si>
    <t>11-01-001-000-001</t>
  </si>
  <si>
    <t>CONSTRUCCION CARRETERA , BIFURCACIÓN CA-09 NORTE, KILÓMETRO 291.500 A KILOMETRO 296.6, PUERTO BARRIOS, IZABAL</t>
  </si>
  <si>
    <t>CONSTRUCCION CARRETERA PRIMARIA</t>
  </si>
  <si>
    <t>SAN PEDRO SACATEPEQUEZ</t>
  </si>
  <si>
    <t>MEJORAMIENTO CARRETERA SAN ANTONIO SUCHITEPEQUEZ COMUNIAD CHOCOLA-SANTO TOMAS LA UNION, SUCHITEPEQUEZ</t>
  </si>
  <si>
    <t>SUCHITEPEQUEZ</t>
  </si>
  <si>
    <t>SAN ANTONIO SUCHITEPEQUEZ</t>
  </si>
  <si>
    <t>MEJORAMIENTO CARRETERA SECUNDARIA</t>
  </si>
  <si>
    <t>11-01-002-000-003</t>
  </si>
  <si>
    <t>MEJORAMIENTO CARRETERA RUTA CPR-QUE-25 TRAMO SAN JERONIMO HACIA EL PALMAR, SECTOR CHUVA COLOMBA, QUETZALTENANGO</t>
  </si>
  <si>
    <t>QUETZALTENANGO</t>
  </si>
  <si>
    <t>COLOMBA</t>
  </si>
  <si>
    <t>CONSTRUCCION CENTRO DE SALUD TIPO A CIUDAD PERONIA, VILLA NUEVA, GUATEMALA</t>
  </si>
  <si>
    <t>VILLA NUEVA</t>
  </si>
  <si>
    <t>14-00-002-000-001</t>
  </si>
  <si>
    <t>MEJORAMIENTO CARRETERA RN-01 SALIDA SAN JUAN OSTUNCALCO EST. 214+700, QUETZALTENANGO A ENTRADA SAN PEDRO SACATEPEQUEZ EST. 247+400, SAN MARCOS</t>
  </si>
  <si>
    <t xml:space="preserve">SAN JUAN OSTUNCALCO </t>
  </si>
  <si>
    <t xml:space="preserve">
79,761
</t>
  </si>
  <si>
    <t>RIQUEZA PARA TODAS Y TODOS</t>
  </si>
  <si>
    <t>61-0602-0008</t>
  </si>
  <si>
    <t>PROYECTOS DE INVERSIÓN  -SNIP-  DIRECCIÓN GENERAL DE CAMINOS</t>
  </si>
  <si>
    <t>11-0-1</t>
  </si>
  <si>
    <t>TAIWAN</t>
  </si>
  <si>
    <t>BCIE</t>
  </si>
  <si>
    <t>BCIE-BNDES</t>
  </si>
  <si>
    <t>CONSTRUCCIÓN DE CARRETERAS PRIMARIAS</t>
  </si>
  <si>
    <t>BAJA VERAPAZ</t>
  </si>
  <si>
    <t>CUBULCO</t>
  </si>
  <si>
    <t>CONSTRUCCIÓN CARRETERA CA-9 NORTE, TRAMO III: SANARATE - EL RANCHO.</t>
  </si>
  <si>
    <t>CONSTRUCCIÓN CARRETERA FRANJA TRANSVERSAL DEL NORTE (FRONTERA CON MÉXICO - MODESTO MÉNDEZ, IZABAL)</t>
  </si>
  <si>
    <t>CONSTRUCCIÓN CARRETERA LIBRAMIENTO CABECERA DEPARTAMENTAL CHIMALTENANGO, RUTA CA-1 OCC, TRAMO: KM 48 (SAN MIGUEL MORAZÁN) - KM 62 CA-1 OCC.</t>
  </si>
  <si>
    <t>CONSTRUCCIÓN PUENTE CHITOMÁX (PRÉSTAMO BID-1733/OC-GU)</t>
  </si>
  <si>
    <t>AMPLIACIÓN CARRETERA A CUATRO CARRILES TRAMO: CA-2 OCCIDENTE, COCALES - TECÚN UMÁN.</t>
  </si>
  <si>
    <t>AMPLIACIÓN A CUATRO CARRILES DE LA RUTA CA-2 ORIENTE, ESCUINTLA - CIUDAD PEDRO DE ALVARADO</t>
  </si>
  <si>
    <t>AMPLIACIÓN A 4 CARRILES RUTA CA-02 OCCIDENTE, TRAMO: SIQUINALÁ (KMS 83) - COCALES (KMS 112).</t>
  </si>
  <si>
    <t>SUCHITEPÉQUEZ, RETALHULEU, QUETZALTENANGO, SAN MARCOS.</t>
  </si>
  <si>
    <t>ESCUINTLA, SANTA ROSA, JUTIAPA.</t>
  </si>
  <si>
    <t xml:space="preserve">ESCUINTLA, SUCHITEPÉQUEZ </t>
  </si>
  <si>
    <t>SANTA LUCÍA COTZUMALGUAPA, SIQUINALA, PATULUL</t>
  </si>
  <si>
    <t>MEJORAMIENTO CARRETERA TRAMO: MATAQUESCUINTLA - JALAPA, MATAQUESCUINTLA - SAN JOSÉ PÍNULA - MATAQUESCUINTLA - SAMORORO (REHABILITACIÓN)</t>
  </si>
  <si>
    <t>JALAPA</t>
  </si>
  <si>
    <t>MATAQUESQUINTLA, JALAPA, SAN JOSÉ PINULA</t>
  </si>
  <si>
    <t>MEJORAMIENTO CARRETERA, TRAMO: BARBERENA - EL MOLINO - SAN CRISTÓBAL FRONTERA Y ACCESO EL MOLINO - VALLE NUEVO (REHABILITACIÓN).</t>
  </si>
  <si>
    <t>SANTA ROSA, JUTIAPA</t>
  </si>
  <si>
    <t>BARBERENA, CUILAPA, ORATORIO, JALPATAGUA, MOYUTA.</t>
  </si>
  <si>
    <t>MEJORAMIENTO CARRETERA RN-7E TRAMO III: PANZÓS - PUENTE CAHABONCITO - EL ESTOR (PAVIMENTACIÓN)</t>
  </si>
  <si>
    <t>ALTA VERAPAZ, IZABAL</t>
  </si>
  <si>
    <t>PANZÓS, EL ESTOR</t>
  </si>
  <si>
    <t>REHABILITACIÓN DE 4 CARRILES DEL SUBTRAMO: ESCUINTLA - SIQUINALÁ</t>
  </si>
  <si>
    <t>SIQUINALA, ESCUINTLA</t>
  </si>
  <si>
    <t>ESTUDIOS DE INGENIERÍA RD QUI-25, TRAMO: FTN ALDEA SAN FRANCISCO - ALDEA INGENIEROS, FRONTERA CON MÉXICO.</t>
  </si>
  <si>
    <t xml:space="preserve">IXCÁN </t>
  </si>
  <si>
    <t>ESTUDIO Y PAVIMENTACIÓN TRAMO: CA-10, PADRE MIGUEL, QUEZALTEPEQUE A LA ERMITA, CONCEPCIÓN LAS MINAS</t>
  </si>
  <si>
    <t>CHIQUIMULA</t>
  </si>
  <si>
    <t>QUEZALTEPEQUE, CONCEPCIÓN LAS MINAS</t>
  </si>
  <si>
    <t>ESTUDIO Y REHABILITACIÓN RUTA CA-10, TRAMO: QUEZALTEPEQUE - AGUA CALIENTE (FRONTERA CON HONDURAS)</t>
  </si>
  <si>
    <t>QUEZALTEPEQUE</t>
  </si>
  <si>
    <t>ESTUDIO DE INGENIERÍA, DISEÑO Y PAVIMENTACIÓN RN-09 NORTE, TRAMO: SANTA CRUZ BARILLAS - RÍO ESPÍRITU (FRANJA TRANSVERSAL DEL NORTE)</t>
  </si>
  <si>
    <t>SANTA CRUZ BARILLAS</t>
  </si>
  <si>
    <t>ESTUDIO DE INGENIERÍA, DISEÑO Y CONSTRUCCIÓN PUENTE EL JOBO (FRONTERA EL SALVADOR)</t>
  </si>
  <si>
    <t>JUTIAPA</t>
  </si>
  <si>
    <t>MOYUTA</t>
  </si>
  <si>
    <t xml:space="preserve">CONSTRUCCIÓN CARRETERA RD QUI-21 TRAMO IV: SAN JUAN CHACTELA - IXCÁN, LONGITUD 45,6 KM. </t>
  </si>
  <si>
    <t>IXCÁN, CHICAMÁN, USPANTÁN.</t>
  </si>
  <si>
    <t>MEJORAMIENTO CARRETERA RDSM 13, TRAMO: RÍO BLANCO ENTRONQUE EN EL KILÓMETRO 238 DE LA RN 1 - SANTA IRENE (REHABILITACIÓN)</t>
  </si>
  <si>
    <t>RÍO BLANCO, SAN ANTONIO SACATEPÉQUEZ</t>
  </si>
  <si>
    <t>SAN ANDRÉS SAJCABAJÁ, SANTA CRUZ DEL QUICHÉ</t>
  </si>
  <si>
    <t>MEJORAMIENTO CARRETERA RD QUI-21 TRAMO I: CHICAMÁN - EL SOCH - SECA, LONGITUD 33,66 KM. (PAVIMENTACIÓN)</t>
  </si>
  <si>
    <t>MEJORAMIENTO CARRETERA RD AV-6 TRAMO: LANQUÍN - CAHABÓN (PAVIMENTACIÓN)</t>
  </si>
  <si>
    <t>LANQUÍN, CAHABÓN</t>
  </si>
  <si>
    <t>MEJORAMIENTO CARRETERA RD CHM 17, TRAMO: SAN MARTÍN JILOTEPEQUE - JOYABAJ (PAVIMENTACIÓN)</t>
  </si>
  <si>
    <t>CHIMALTENANGO, QUICHÉ</t>
  </si>
  <si>
    <t>SAN MARTÍN JILOTEPEQUEZ, JOYABAJ</t>
  </si>
  <si>
    <t>PAVIMENTACIÓN DE LA RN-05 SUB-TRAMO: CAMPUR - FRAY BARTOLOMÉ DE LAS CASAS.</t>
  </si>
  <si>
    <t>SUCHITEPÉQUEZ</t>
  </si>
  <si>
    <t>REHABILITACIÓN, AMPLIACIÓN Y MEJORAMIENTO DEL TRAMO: ACCESO SANYUYO - PALENCIA (INCLUYE EL ACCESO CON LA CA-09 NORTE)</t>
  </si>
  <si>
    <t>GUATEMALA, JALAPA</t>
  </si>
  <si>
    <t>PALENCIA, SANYUYO</t>
  </si>
  <si>
    <t>MEJORAMIENTO Y PAVIMENTACIÓN DE LA RD- SCH-14, TRAMO: ALDEA PANABAJ - CHICACAO</t>
  </si>
  <si>
    <t>SOLOLÁ, SUCHITEPÉQUEZ</t>
  </si>
  <si>
    <t>SANTIAGO ATITLÁN, CHICACAO</t>
  </si>
  <si>
    <t>MEJORAMIENTO DEL TRAMO: ACCESO MIRAMUNDO - LAGUNETA - SAN CARLOS ALZATATE - MORAZÁN (INICIA EN EL KMS 120+000 AL 150+000)</t>
  </si>
  <si>
    <t>SAN CARLOS ALZATATE</t>
  </si>
  <si>
    <t>CONSTRUCCIÓN CARRETERA CHITOMAX - PAJALES, CUBULCO, BAJA VERAPAZ</t>
  </si>
  <si>
    <t>ESTUDIOS Y CONSTRUCCIÓN PUENTE EL ARENAL</t>
  </si>
  <si>
    <t>SAN MIGUEL ACATÁN</t>
  </si>
  <si>
    <t>TOTONICAPÁN</t>
  </si>
  <si>
    <t>SAN BARTOLO AGUAS CALIENTES</t>
  </si>
  <si>
    <t>PETÉN</t>
  </si>
  <si>
    <t>TECPÁN GUATEMALA, PATZÚN</t>
  </si>
  <si>
    <t>MOMOSTENANGO</t>
  </si>
  <si>
    <t>TECPÁN GUATEMALA, CHICHÉ</t>
  </si>
  <si>
    <t>ESTUDIO DE INGENIERÍA, DISEÑO Y PAVIMENTACIÓN CR HUE-55, TRAMO: CHEPITO - GUAJAQUEÑO, CUILCO, HUEHUETENANGO (FRONTERA MÉXICO)</t>
  </si>
  <si>
    <t>CUILCO</t>
  </si>
  <si>
    <t>RETALHULEU</t>
  </si>
  <si>
    <t>ESTUDIO DE INGENIERÍA Y REHABILITACIÓN CARRETERA RD GUA-50, TRAMO: ALDEA LO DE MEJÍA - SAJCAVILLÁ - SAN RAYMUNDO</t>
  </si>
  <si>
    <t>SAN RAYMUNDO</t>
  </si>
  <si>
    <t>USPANTÁN</t>
  </si>
  <si>
    <t>ESTUDIO DE INGENIERÍA Y RECONSTRUCCIÓN CARRETERA RD ESC-27, TRAMO: FINCA IPALA, RÍO BRAVO - EL SEMILLERO, TIQUISATE.</t>
  </si>
  <si>
    <t>TIQUISATE, RÍO BRAVO</t>
  </si>
  <si>
    <t>CONSTRUCCIÓN ESTACIÓN DE CONTROL DE PESAJE (TRANSPORTE PESADO) QUEZALTEPEQUE, CHIQUIMULA.</t>
  </si>
  <si>
    <t>CONSTRUCCIÓN ESTACIÓN DE CONTROL DE PESAJE (TRANSPORTE PESADO) TOROLITA (LA CUCHILLA) DEPARTAMENTO DE ESCUINTLA.</t>
  </si>
  <si>
    <t xml:space="preserve">ESCUINTLA </t>
  </si>
  <si>
    <t>SIQUINALA</t>
  </si>
  <si>
    <t>CONSTRUCCIÓN ESTACIÓN DE CONTROL DE PESAJE (TRANSPORTE PESADO) EN FRONTERA CIUDAD PEDRO DE ALVARADO, EL MUNICIPIO DE MOYUTA, DEPARTAMENTO DE JUTIAPA.</t>
  </si>
  <si>
    <t>EL TUMBADOR</t>
  </si>
  <si>
    <t>1301 (METRO CUADRADO)</t>
  </si>
  <si>
    <t>SOLOLÁ</t>
  </si>
  <si>
    <t>SANTA LUCIA UTATLÁN</t>
  </si>
  <si>
    <t>FLORES COSTA CUCA</t>
  </si>
  <si>
    <t>ESQUIPULAS PALO GORDO</t>
  </si>
  <si>
    <t xml:space="preserve">TECPAN </t>
  </si>
  <si>
    <t>NAHUALÁ</t>
  </si>
  <si>
    <t>COMITANCILLO</t>
  </si>
  <si>
    <t>SANTA MARIA IXHUATÁN</t>
  </si>
  <si>
    <t>MEJORAMIENTO ESCUELA PRIMARIA OFICIAL RURAL MIXTA, ALDEA LA ESPERANZA, SANTA MARIA IXHUATAN, SANTA ROSA, CÓDIGO 06-10-0311-43</t>
  </si>
  <si>
    <t>MEJORAMIENTO ESCUELA PRIMARIA OFICIAL RURAL MIXTA, ALDEA CERRO CHATO, SANTA MARIA IXHUATAN,SANTA ROSA. CÓDIGO 06-10-0443-43</t>
  </si>
  <si>
    <t>MEJORAMIENTO ESCUELA PRIMARIA OFICIAL RURAL MIXTA, CASERÍO EL QUETZAL, ALDEA LA FUENTE , JALAPA, JALAPA. UDI: 21-01-0199-43</t>
  </si>
  <si>
    <t xml:space="preserve">CUILAPA </t>
  </si>
  <si>
    <t>MAZATENANGO</t>
  </si>
  <si>
    <t>LA REFORMA</t>
  </si>
  <si>
    <t>SAN JUAN OSTUNCALCO</t>
  </si>
  <si>
    <t>COLOMBA COSTA CUCA</t>
  </si>
  <si>
    <t>PALESTINA DE LOS ALTOS</t>
  </si>
  <si>
    <t>SAN CRISTOBAL CUCHO</t>
  </si>
  <si>
    <t>IXCHIGUAN</t>
  </si>
  <si>
    <t>ZUNIL</t>
  </si>
  <si>
    <t>EL QUETZAL</t>
  </si>
  <si>
    <t>CABRICAN</t>
  </si>
  <si>
    <t>SAN JOSE OJETENAM</t>
  </si>
  <si>
    <t>TAJUMULCO</t>
  </si>
  <si>
    <t>CHMAPERICO</t>
  </si>
  <si>
    <t>CONCEPCIÓN CHIQUIRICHAPA</t>
  </si>
  <si>
    <t>SIPACAPA</t>
  </si>
  <si>
    <t>SAN ANTONIO SACATEPEQUEZ</t>
  </si>
  <si>
    <t>SAN SEBASTIAN</t>
  </si>
  <si>
    <t>TECTITAN</t>
  </si>
  <si>
    <t>CHIANTLA</t>
  </si>
  <si>
    <t>MALACATANCITO</t>
  </si>
  <si>
    <t>LA DEMOCRACIA</t>
  </si>
  <si>
    <t>TECTITÁN</t>
  </si>
  <si>
    <t>CAJOLA</t>
  </si>
  <si>
    <t>SIBILIA</t>
  </si>
  <si>
    <t>SSAN PEDRO SACATEPEQUEZ</t>
  </si>
  <si>
    <t>SAN RAFAEL PIE DE LA CUESTA</t>
  </si>
  <si>
    <t>SANA MARIA CHIQUIMULA</t>
  </si>
  <si>
    <t>EL QUICHÉ</t>
  </si>
  <si>
    <t>SANTA CRUZ DEL QUICHÉ</t>
  </si>
  <si>
    <t>SANTO TOMAS CHICHICASTENANGO</t>
  </si>
  <si>
    <t>CHAMPERICO</t>
  </si>
  <si>
    <t xml:space="preserve">NUEVO SAN CARLOS </t>
  </si>
  <si>
    <t>SANTO DOMINGO SUCHITEPEQUEZ</t>
  </si>
  <si>
    <t>SIBINAL</t>
  </si>
  <si>
    <t>SAN JOSE EL RODEO</t>
  </si>
  <si>
    <t>SAN PABLO</t>
  </si>
  <si>
    <t>SAN ANDRES</t>
  </si>
  <si>
    <t>AGUACATAN</t>
  </si>
  <si>
    <t>CUNEN</t>
  </si>
  <si>
    <t xml:space="preserve">EL QUETZAL </t>
  </si>
  <si>
    <t>SANTA CLARA LA LAGUNA</t>
  </si>
  <si>
    <t>SAN FELIPE</t>
  </si>
  <si>
    <t>´-</t>
  </si>
  <si>
    <t>-</t>
  </si>
  <si>
    <t>PRÉSTAMOS EXTERNOS</t>
  </si>
  <si>
    <t>SAN FRACISCO EL ALTO</t>
  </si>
  <si>
    <t>GENOVA COSTA CUCA</t>
  </si>
  <si>
    <t>PRIORIDAD</t>
  </si>
  <si>
    <t>SANARATE, GUASTATOYA, EL JÍCARO, SAN AGUSTÍN ACASAGUASTLÁN.</t>
  </si>
  <si>
    <t>IZABAL, ALTA VERAPAZ, QUICHÉ, HUEHUETENANGO.</t>
  </si>
  <si>
    <t xml:space="preserve"> NENTÓN, SAN MATEO IXTATÁN, BARILLAS, IXCÁN, RAXRUHÁ, COBÁN, CHISEC, FRAY BARTOLOMÉ DE LAS CASAS, CHAHAL, EL ESTOR, LIVINGSTON.</t>
  </si>
  <si>
    <t>FRAY BARTOLOMÉ DE LAS CASAS</t>
  </si>
  <si>
    <t>EL TEJAR, CHIMALTENANGO, TECPÁN GUATEMALA.</t>
  </si>
  <si>
    <t>PROYECTOS NUEVOS</t>
  </si>
  <si>
    <t>ESTUDIOS A CONTRATAR</t>
  </si>
  <si>
    <t>ESTACIONES DE PESAJE</t>
  </si>
  <si>
    <t>FUENTE NACIONAL</t>
  </si>
  <si>
    <t>PROYECTOS DE ARRASTRE</t>
  </si>
  <si>
    <t>KILÓMETRO</t>
  </si>
  <si>
    <t>SUBSIDIO DE ACCESO A SERVICIOS PARA EL DESARROLLO DE LA TELEFONÍA CON CONECTIVIDAD EN MUNICIPIOS DEL DEPARTAMENTO DE ALTA VERAPAZ</t>
  </si>
  <si>
    <t>SUBSIDIO DE ACCESO A SERVICIOS PARA EL DESARROLLO DE LA TELEFONÍA CON CONECTIVIDAD, EN MUNICIPIOS DEL DEPARTAMENTO DE HUEHUETENANGO</t>
  </si>
  <si>
    <t>SUBSIDIO DE ACCESO A SERVICIOS PARA EL DESARROLLO DE LA TELEFONÍA CON CONECTIVIDAD, EN MUNICIPIOS DEL DEPARTAMENTO DE QUICHÉ</t>
  </si>
  <si>
    <t>SUBSIDIO DE ACCESO A SERVICIOS PARA EL DESARROLLO DE LA TELEFONÍA CON CONECTIVIDAD, EN MUNICIPIOS DEL DEPARTAMENTO DE SAN MARCOS</t>
  </si>
  <si>
    <t>REPOSICIÓN INSTITUTO DIVERSIFICADO POR EL SISTEMA DE COOPERATIVA LICEO FRATERNIDAD, COMITANCILLO, SAN MARCOS CÓDIGO UDI: 12-04-4715-46</t>
  </si>
  <si>
    <t>MATRIZ DE PROGRAMA 14 - INVERSIÓN   - UNIDAD DE CONSTRUCCIÓN DE EDIFICIOS   DEL ESTADO</t>
  </si>
  <si>
    <t>AMPLIACIÓN ESCUELA PRIMARIA  OFICIAL URBANA MIXTA COLONIA JERUSALÉN, ZONA 8, CIUDAD PERONIA, VILLA NUEVA, GUATEMALA</t>
  </si>
  <si>
    <t>AMPLIACIÓN ESCUELA PRIMARIA OFICIAL RURAL MIXTA, ALDEA XEPAC, TECPAN GUATEMALA, CHIMALTENANGO. CÓDIGO UDI: 04-06-0322-43</t>
  </si>
  <si>
    <t>AMPLIACIÓN ESCUELA PRIMARIA OFICIAL RURAL MIXTA, ALDEA TZUCUBAL, NAHUALA, SOLOLÁ. CÓDIGO UDI: 07-05-0160-43</t>
  </si>
  <si>
    <t xml:space="preserve"> AMPLIACIÓN ESCUELA OFICIAL RURAL MIXTA, CASERÍO QUEXLEMUJ, COMITANCILLO, SAN MARCOS. CÓDIGO UDI: 12-04-0202-43</t>
  </si>
  <si>
    <t>MEJORAMIENTO ESCUELA PRIMARIA OFICIAL URBANA MIXTA, CANTÓN BUENA VISTA, SANTA MARÍA IXHUATÁN, SANTA ROSA. CÓDIGO: 06-10-0301-43</t>
  </si>
  <si>
    <t>MEJORAMIENTO ESCUELA PRIMARIA OFICIAL RURAL MIXTA, ALDEA SAN JOSÉ PINEDA, SANTA MARÍA IXHUATAN, SANTA ROSA, CÓDIGO 06-10-0320-43</t>
  </si>
  <si>
    <t>MEJORAMIENTO ESCUELA PRIMARIA OFICIAL RURAL MIXTA, CASERÍO EL ARENAL, JALAPA, JALAPA. UDI: 21-01-0071-43</t>
  </si>
  <si>
    <t>MEJORAMIENTO ESCUELA PRIMARIA OFICIAL URBANA MIXTA VÍCTOR MANUEL MONTERROSO GRANADOS, BARRIO EL CALVARIO, CUILAPA, SANTA ROSA. UDI: 06-01-1346-43</t>
  </si>
  <si>
    <t>CONSTRUCCIÓN ESCUELA PRIMARIA OFICIAL RURAL MIXTA, CASERIO SAN ANTONIO, ALDEA PAVILTZAJ, CUILCO, HUEHUETENANGO. CÓDIGO UDI: 13-04-0034-43</t>
  </si>
  <si>
    <t>CONSTRUCCIÓN INSTITUTO BASICO NACIONAL BARRIO NORTE, SAN ANDRES, PETEN.</t>
  </si>
  <si>
    <t>CONSTRUCCIÓN INSTITUTO BÁSICO NACIONAL DE EDUCACIÓN BÁSICA JM, 5 AVENIDA ZONA 1, AGUACATAN, HUEHUETENANGO</t>
  </si>
  <si>
    <t>CONSTRUCCIÓN INSTITUTO BÁSICO NACIONAL DE EDUCACIÓN BÁSICA Y DIVERSIFICADA, SECTOR EL MOLINO, BARRIO SAN FRANCISCO, CUNEN, QUICHE. CÓDIGO UDI: 14-10-0038-45 Y 14-10-0059-46</t>
  </si>
  <si>
    <t xml:space="preserve">CONSTRUCCIÓN INSTITUTO DIVERSIFICADO E INSTITUTO BÁSICO, CABECERA MUNICIPAL, SAN ANTONIO SACATEPEQUEZ, SAN MARCOS. </t>
  </si>
  <si>
    <t>SAN ANTONIO SACATEPÉQUEZ</t>
  </si>
  <si>
    <t>POLÍTICA EDUCACIÓN INCLUSIVA</t>
  </si>
  <si>
    <t xml:space="preserve">AMPLIACIÓN DE ESCUELAS DE PRIMARIA </t>
  </si>
  <si>
    <t xml:space="preserve">MEJORAMIENTO DE ESCUELAS DE PRIMARIA </t>
  </si>
  <si>
    <t xml:space="preserve">CONSTRUCCIÓN DE ESCUELAS DE PRIMARIA </t>
  </si>
  <si>
    <t>CONSTRUCCIÓN DE ESTABLECIMIENTOS DE EDUCACION BASICA</t>
  </si>
  <si>
    <t>CONSTRUCCIÓN DE ESTABLECIMIENTOS DE EDUCACION DIVERSIFICADA</t>
  </si>
  <si>
    <t>11-000-02</t>
  </si>
  <si>
    <t>MATRIZ DE PROGRAMA 96 - INVERSIÓN   - UNIDAD DE CONSTRUCCIÓN DE EDIFICIOS   DEL ESTADO</t>
  </si>
  <si>
    <t>REPOSICIÓN ESCUELA OFICIAL DE PÁRVULOS GABRIELA MISTRAL, SANTA LUCIA UTALTAN, SOLOLÁ, CÓDIGO UDI. 07-04-0077-42</t>
  </si>
  <si>
    <t>REPOSICIÓN ESCUELA PREPRIMARIA OFICIAL URBANA MIXTA DE PARVULOS, CENTRO FLORES COSTA CUCA, FLORES COSTA CUCA, QUETZALTENANGO. CÓDIGO UDI: 09-22-0697-42</t>
  </si>
  <si>
    <t>REPOSICIÓN ESCUELA PREPRIMARIA OFICIAL DE PÁRVULOS CASERÍO TIERRA BLANCA, ALDEA TANIL,ESQUIPULAS PALO GORDO, SAN MARCOS. CÓDIGO UDI: 12-27-0003-42</t>
  </si>
  <si>
    <t xml:space="preserve"> REPOSICIÓN ESCUELA PREPRIMARIA OFICIAL DE PÁRVULOS ANEXA A ESCUELA OFICIAL RURAL MIXTA CANTÓN MORALES, EL TUMBADOR, SAN MARCOS. CÓDIGO UDI: 12-13-3365-42</t>
  </si>
  <si>
    <t>REPOSICIÓN ESCUELA PRIMARIA  OFICIAL RURAL MIXTA, CASERÍO TUAJLAJ ALDEA EL CHORJALE, CABRICAN, QUETZALTENANGO. CÓDIGO UDI 09-06-0273-43</t>
  </si>
  <si>
    <t>REPOSICIÓN ESCUELA PRIMARIA OFICIAL RURAL MIXTA, ALDEA LOS DURAZNALES, CONCEPCIÓN CHIQUIRICHAPA, QUETZALTENANGO. CÓDIGO UDI 09-11-2734-43</t>
  </si>
  <si>
    <t>REPOSICIÓN ESCUELA PRIMARIA OFICIAL RURAL MIXTA CANTÓN LAS GUARDIAS ALDEA PAVOLAJ, SAN JOSE OJETEAN, SAN MARCOS. CÓDIGO UDI 12-24-0041-43</t>
  </si>
  <si>
    <t>REPOSICIÓN ESCUELA PRIMARIA OFICIAL RURAL MIXTA CASERÍO BUENOS AIRES, ALDEA CHANA, TAJUMULCO, SAN MARCOS. CÓDIGO UDI 12-09-1277-43</t>
  </si>
  <si>
    <t xml:space="preserve"> REPOSICIÓN ESCUELA PRIMARIA OFICIAL RURAL MIXTA, CASERÍO SANTA ANA LA SELVA, CHAMPERICO, RETALHULEU. CÓDIGO UDI 11-07-0205-43</t>
  </si>
  <si>
    <t>REPOSICIÓN ESCUELA PRIMARIA OFICIAL RURAL MIXTA, CASERÍO PACHIPAC, NAHUALÁ, SOLOLA. CODIGO UDI 07-05-0146-43</t>
  </si>
  <si>
    <t>REPOSICIÓN ESCUELA PRIMARIA OFICIAL URBANA MIXTA MARIANO GÁLVEZ, SAN LUCAS, TOLIMAN, SOLOLÁ. CÓDIGO UDI 07-13-2577</t>
  </si>
  <si>
    <t>REPOSICIÓN ESCUELA PRIMARIA OFICIAL RURAL MIXTA CASERÍO LOS ROMERO, SAN JUAN OSTUNCALCO, QUETZALTENANGO. CÓDIGO UDI 132720</t>
  </si>
  <si>
    <t>REPOSICION ESCUELA PRIMARIA OFICIAL RURAL MIXTA, ALDEA SIGUILA, SAN JUAN OSTUNCALCO, QUETALTENANGO. CÓDIGO UDI 09-09-0316-43</t>
  </si>
  <si>
    <t>REPOSICIÓN ESCUELA PRIMARIA OFICIAL RURAL MIXTA ADAN MOLINA ESCOBAR, ALDEA BUENA VISTA, SAN JUAN OSTUNCALCO, QUETZLTENANGO. CÓDIGO UDI 132724</t>
  </si>
  <si>
    <t>REPOSICIÓN ESCUELA PRIMARIA OFICIAL URBANA MIXTA JOSÉ RAMON OVANDO, 2A. AVENIDA 7-55 ZONA 2, SAN JUAN OSTUNCALCO, QUETZALTENANGO. CODIGO UDI 09-09-3084-43</t>
  </si>
  <si>
    <t>REPOSICIÓN ESCUELA PRIMARIA OFICIAL RURAL MIXTA PARAJE PLAN SACTZAL, ALDEA SOCHEL, CONCEPCIÓN TUTUAPA, SAN MARCOS. CODIGO UDI 12-06-0041-43</t>
  </si>
  <si>
    <t>REPOSICIÓN ESCUELA PRIMARIA OFICIAL RURAL MIXTA, CASERÍO NIMACHE, ALDEA PUEBLO VIEJO, SICAPACA, SAN MARCOS. CÓDIGO UDI 12-26-0015-43</t>
  </si>
  <si>
    <t>REPOSICIÓN ESCUELA PREPRIMARIA OFICIAL RURAL MIXTA CASERÍO NIMACHE, ALDEA PUEBLO VIEJO, SIPACAPA, SAN MARCOS. CÓDIGO UDI 12-26-0029-42</t>
  </si>
  <si>
    <t>REPOSICIÓN ESCUELA PRIMARIA OFICIAL RURAL MIXTA ALDEA LA ESTANCIA, SIPACAPA, SAN MARCOS. CÓDIGO UDI 12-26-0992-43</t>
  </si>
  <si>
    <t>REPOSICIÓN ESCUELA PRIMARIA OFICIAL URBANA MIXTA MIGUEL ANGEL GORDILLO GUILLEN, CANTÓN CENTRAL, SAN ANTONIO HUISTA, HUEHUETENANGO. CÓDIGO UDI 13-24-1063-43</t>
  </si>
  <si>
    <t>REPOSICIÓN ESCUELA  PRIMARIA OFICIAL RURAL MIXTA, CASERÍO TOJCHEC ALDEA PALAJACHUJ, SAN SEBASTIÁN, HUEHUETENANGO. CODIGO UDI  13-20-0965-43</t>
  </si>
  <si>
    <t>REPOSICIÓN ESCUELA OFICIAL URBANA MIXTA MARIO MÉNDEZ MONTENEGRO, CABECERA MUNICIPAL TECTITAN, HUEHUETENANGO. CÓDIGO UDI 13-21-0983-43</t>
  </si>
  <si>
    <t>REPOSICIÓN ESCUELA PRIMARIA OFICIAL RURAL MIXTA, CASERÍO BUENA VISTA, ALDEA EL MAZANILLO, CHIANTLA, HUEHUETENANGO. CODIGO UDI 13-02-0121-43</t>
  </si>
  <si>
    <t>REPOSICIÓN ESCUELA OFICIAL RURAL MIXTA, ALDEA JOVI, CUILCO, HUEHUETENANGO. CÓDIGO UDI 13-04-0234-43</t>
  </si>
  <si>
    <t>REPOSICIÓN ESCUELA OFICIAL RURAL MIXTA CANTÓN LO DE CHAVEZ ALDEA OCUBILLA, HUEHUETENANGO, HUEHUETENANGO. CÓDIGO UDI 13-01-0046-43</t>
  </si>
  <si>
    <t>REPOSICIÓN ESCUELA PRIMARIA OFICIAL RURAL MIXTA, ALDEA PANILLA, MALACATANCITO, HUEHUETENANGO. CÓDIGO UDI 13-03-0053-43</t>
  </si>
  <si>
    <t>REPOSICIÓN ESCUELA PRIMARIA OFICIAL RURAL MIXTA,  ALDEA SAN JOSÉ IXCUNEN, LA DEMOCRACIA, HUEHUETENANGO. CÓDIGO UDI 13-12-0621-43</t>
  </si>
  <si>
    <t>REPOSICIÓN ESCUELA PRIMARIA OFICIAL RURAL MIXTA, CANTÓN CHEOSH ALDEA AGUA CALIENTE, TECTITÁN, HUEHUETENANGO. CÓDIGO UDI 13-21-1479-43</t>
  </si>
  <si>
    <t>REPOSICIÓN ESCUELA PRIMARIA OFICIAL URBANA MIXTA, CANTÓN TUISBOCHE ALDEA CHISTE, TECTITAN, HUEHUETENANGO. CÓDIGO UDI  13-21-1481-43</t>
  </si>
  <si>
    <t>REPOSICIÓN ESCUELA PRIMARIA OFICIAL RURAL MIXTA, BARRIO NARANJALES, TECTITAN, HUEHUETENANGO. CÓDIGO UDI 13-21-0019-43</t>
  </si>
  <si>
    <t>REPOSICIÓN ESCUELA PRIMARIA OFICIAL URBANA MIXTA ALDEA LA UNIÒN, EL QUETZAL SAN MARCOS. CÓDIGO UDI 12-20-0832-43</t>
  </si>
  <si>
    <t>REPOSICIÓN ESCUELA PRIMARIA OFICIAL RURAL MIXTA, CANTÓN XETALBIJOJ, CAJOLÁ, QUETZALTENANGO. CÓDIGO UDI 09-07-0284-43</t>
  </si>
  <si>
    <t>REPOSICIÓN ESCUELA PRIMARIA OFICIAL RURAL MIXTA CASERÍO PACACHE ALDEA LA UNIÓN, SIBILIA, QUETZALTENANGO. CÓDIGO UDI 09-05-0248-43</t>
  </si>
  <si>
    <t>REPOSICIÓN ESCUELA PRIMARIA OFICIAL RURAL MIXTA, CASERÍO  LA COLONIA CHIQUITA, ALDEA CHUICABAL, SIBILIA, QUETZALTENANGO. CÓDIGO UDI 09-05-0009-43</t>
  </si>
  <si>
    <t>REPOSICIÓN ESCUELA PRIMARIA OFICIAL URBANA DE VARONES NO.1 J.ANTONIO DE LEON BONILLA, SAN MARCOS, SAN MARCOS. CÓDIGO UDI 12-01-0016-43</t>
  </si>
  <si>
    <t>REPOSICIÓN ESCUELA PRIMARIA OFICIAL RURAL MIXTA, CASERÍO IXQUIHUILA, ALDEA LAS LAGUNAS, SAN MARCOS, SAN MARCOS. CÓDIGO UDI 12-01-0039-43</t>
  </si>
  <si>
    <t>REPOSICIÓN ESCUELA PRIMARIA OFICIAL RURAL MIXTA, CANTÓN OJO DE AGUA, ALDEA SAN ANDRES CHÁPIL, SAN PEDRO SACATEPÉQUEZ, SAN MARCOS. CÓDIGO UDI 12-02-0089-43</t>
  </si>
  <si>
    <t>REPOSICIÓN ESCUELA PRIMARIA OFICIAL RURAL MIXTA, CANTÓN OJO DE AGUA, ALDEA SAN ANDRÉS CHÁPIL, SAN PEDRO SACATEPÉQUEZ, SAN MARCOS. CÓDIGO UDI 12-02-2840-43</t>
  </si>
  <si>
    <t>REPOSICIÓN ESCUELA PRIMARIA OFICIAL MIXTA ALDEA CHAYEN, SAN RAFAEL PIE DE LA CUESTA, SAN MARCOS. CODIGO UDI 12-11-1088-43</t>
  </si>
  <si>
    <t>REPOSICIÓN ESCUELA PRIMARIA OFICIAL RURAL MIXTA, ALDEA XACANA, CABRICAN, QUETZALTENANGO. CÓDIGO UDI 09-06-0259-43</t>
  </si>
  <si>
    <t>REPOSICIÓN ESCUELA PRIMARIA OFICIAL RURAL MIXTA, ALDEA CHORJALE CASERÍO LOS LÓPEZ, CABRICAN, QUETZALTENANGO. CÓDIGO UDI 09-06-0260-43</t>
  </si>
  <si>
    <t>REPOSICIÓN ESCUELA PRIMARIA OFICIAL RURAL MIXTA, ALDEA LA RANCHERÍA, CABRICAN, QUETZALTENANGO. CÓDIGO UDI 09-06-0275-43</t>
  </si>
  <si>
    <t>REPOSICIÓN ESCUELA PRIMARIA OFICIAL RURAL MIXTA, CASERÍO BUENA VISTA ALDEA LOS CORRALES, CABRICAN, QUETZALTENANGO. CÓDIGO UDI 09-0662-43</t>
  </si>
  <si>
    <t>REPOSICIÓN ESCUELA PRIMARIA OFICIAL RURAL MIXTA, CASERÍO BUENA VISTA LA VEGA, ALDEA EL CERRO, CABRICAN, QUETZALTENANGO. CÓDIGO UDI 09-06-0016-43</t>
  </si>
  <si>
    <t>REPOSICIÓN ESCUELA PRIMARIA OFICIAL RURAL MIXTA, EL CEBOLLIN, CABRICAN, QUETZALTENANGO. CÓDIGO UDI 09-06-0011-43</t>
  </si>
  <si>
    <t>REPOSICIÓN ESCUELA PRIMARIA OFICIAL RURAL MIXTA, CASERÍO LAS MANZANAS, CABRICAN, QUETZALTENANGO. CÓDIGO UDI 09-06-0276-43</t>
  </si>
  <si>
    <t>REPOSICIÓN ESCUELA PRIMARIA OFICIAL RURAL MIXTA CASERÍO LA LOMA, ALDEA VIXBEN, HUITAN, QUETZALTENANGO. CÓDIGO UDI 09-15-04-24-43</t>
  </si>
  <si>
    <t>REPOSICIÓN ESCUELA PRIMARIA OFICIAL RURAL MIXTA, PARAJE XEALAS ALDEA TZANJON, MOMOSTENANGO, HUEHUETENANGO. CÓDIGO UDI 08-05-1691-43</t>
  </si>
  <si>
    <t>REPOSICIÓN ESCUELA PRIMARIA OFICIAL RURAL MIXTA, PARAJE PATUNEY ALDEA TZANJON, MOMOSTENANGO, TOTONICAPÁN. CÓDIGO UDI 08-05-1691-43</t>
  </si>
  <si>
    <t>REPOSICIÓN ESCUELA PRIMARIA OFICIAL RURAL MIXTA, ALDEA NICAJÁ, MOMOSTENANGO, TOTONICAPÁN. CÓDIGO UDI 08-05-0247-43</t>
  </si>
  <si>
    <t>REPOSICIÓN ESCUELA PRIMARIA OFICIAL RURAL MIXTA, PARAJE TZANXACABAL, ALDEA CHUICACA, SANTA MARIA CHIQUIMULA, TOTONICAPÁN. CÓDIGO UDI 08-06-0311-43</t>
  </si>
  <si>
    <t>REPOSICIÓN ESCUELA PRIMARIA OFICIAL RURAL MIXTA, CANTÓN CHICABRACAN, SANTA CRUZ EL QUICHÉ. CÓDIGO UDI  14-01-0067-43</t>
  </si>
  <si>
    <t>REPOSICIÓN ESCUELA PRIMARIA OFICIAL RURAL MIXTA, CANTÓN POCOHIL II SEGUNDO CENTRO , SANTO TOMAS CHICHICASTENANGO, QUICHÉ. CÓDIGO UDI 14-06-0202-43</t>
  </si>
  <si>
    <t>REPOSICIÓN ESCUELA PRIMARIA OFICIAL RURAL MIXTA, ALDEA LA VEGA, ZACUALPA, QUICHÉ. CÓDIGO UDI 14-04-0129-43</t>
  </si>
  <si>
    <t>REPOSICIÓN ESCUELA PRIMARIA OFICIAL RURAL MIXTA, CANTÓN PALANQUIX TAMBRIZAB, NAHUALA, SOLOLÁ. CÓDIGO UDI. 07-05-0142-43</t>
  </si>
  <si>
    <t>REPOSICIÓN ESCUELA PRIMARIA OFICIAL RURAL MIXTA, ALDEA PACOXOM, NAHUALÁ, SOLOLÁ. CODIGO UDI 07-05-0161-43</t>
  </si>
  <si>
    <t>REPOSICIÓN ESCUELA PRIMARIA OFICIAL RURAL MIXTA, ALDEA CHIRIJOX, SANTA CATARINA IXTAHUACÁN, SOLOLÁ. CÓDIGO UDI 07-06-0220-43</t>
  </si>
  <si>
    <t>REPOSICIÓN ESCUELA PRIMARIA OFICIAL RURAL MIXTA, CASERÍO TIERRA LINDA, CANTÓN PAMEZABAL, SATAN LUCIA UTATLAN, SOLOLÁ. CÓDIGO UDI 07-04-0016-43</t>
  </si>
  <si>
    <t>REPOSICIÓN ESCUELA PRIMARIA OFICIAL RURAL MIXTA SECTOR II ALDEA LA UNIÓN, EL QUETZAL, SAN MARCOS. CÓDIGO UDI 12-20-0020-43</t>
  </si>
  <si>
    <t>REPOSICIÓN ESCUELA PRIMARIA OFICIAL RURAL MIXTA ALDEA NUEVA ZELANDIA, EL QUETZAL , SAN MARCOS. CÓDIGO UDI 12-20-0840-43</t>
  </si>
  <si>
    <t>REPOSICIÓN ESCUELA PRIMARIA OFICIAL URBANA MIXTA MARIA ALBERTINA GÁLVEZ GARCIA, EL QUETZAL, SAN MARCOS. CÓDIGO UDI 12-20-0831-43</t>
  </si>
  <si>
    <t>REPOSICIÓN ESCUELA PRIMARIA OFICIAL RURAL MIXTA CANTÓN SAN MIGUEL, ALDEA RANCHO BOJON, EL QUETZAL, SAN MARCOS. CÓDIGO UDI 12-20-0023-43</t>
  </si>
  <si>
    <t>REPOSICIÓN ESCUELA PRIMARIA OFICIAL URBANA DE NIÑAS MIGUEL GARCIA GRANADOS, 4A. CALLE AVENIDA COATEPEQUE ESQUINA, CHAMPERICO, QUETZALTENANGO. CÓDIGO UDI 11-07-0215-43</t>
  </si>
  <si>
    <t>REPOSICIÓN ESCUELA  PRIMARIA OFICIAL URBANA MIXTA NO.1, NUEVO SAN CARLOS, RETALHULEU. CÓDIGO UDI 11-08-0222-43</t>
  </si>
  <si>
    <t>REPOSICIÓN ESCUELA PRIMARIA OFICIAL RURAL MIXTA, ALDEA RANCHO DULCE, SANTO DOMINGO SUCHITEPÉQUEZ, SUCHITEPÉQUEZ, CÓDIGO UDI 10-06-0177-43</t>
  </si>
  <si>
    <t>REPOSICIÓN ESCUELA PRIMARIA OFICIAL RURAL MIXTA MARÍA ALBERTINA GÁLVEZ, ALDEA SAN RAFAEL SACATEPÉQUEZ, SAN ANTONIO SACATEPÉQUEZ, SAN MARCOS. CÓDIGO UDI 12-03-1169-43</t>
  </si>
  <si>
    <t>REPOSICIÓN ESCUELA PRIMARIA OFICIAL RURAL MIXTA ALDEA SANTA ROSA DE LIMA, SAN ANTONIO SACATEPÉQUEZ, SAN MARCOS. CÓDIGO UDI 12-03-3220-43</t>
  </si>
  <si>
    <t>REPOSICIÓN ESCUELA  PRIMARIA OFICIAL RURAL MIXTA CANTÓN TOHAMAN, SIBINAL, SAN MARCOS. CÓDIGO UDI 12-08-0403-43</t>
  </si>
  <si>
    <t>REPOSICIÓN ESCUELA PRIMARIA OFICIAL RURAL MIXTA, ALDEA LAS CUEVAS DEL PLATANILLO, SIBINAL, SAN MARCOS. CÓDIGO UDI 12-08-0835-43</t>
  </si>
  <si>
    <t>REPOSICIÓN ESCUELA PRIMARIA OFICIAL RURAL MIXTA CANTÓN LA ESPERANZA, ALDEA RANCHO BOJON, EL QUETZAL, SAN MARCOS. CÓDIGO UDI 12-20-5452-43</t>
  </si>
  <si>
    <t>REPOSICIÓN ESCUELA PRIMARIA OFICIAL RURAL MIXTA ALDEA SAN FRANCISCO, EL QUETZAL, SAN MARCOS. CÓDIGO UDI 12-26-0993-43</t>
  </si>
  <si>
    <t>REPOSICIÓN ESCUELA PRIMARIA OFICIAL RURAL MIXTA ALDEA QUEQUESIGUAN, SIPACAPA, SAN MARCOS. CÓDIGO UDI 12-26-0993-43</t>
  </si>
  <si>
    <t>REPOSICIÓN ESCUELA PRIMARIA OFICIAL RURAL MIXTA ALDEA LA INDUSTRIA, SAN JOSE EL RODEO, SAN MARCOS. CÓDIGO UDI 12-14-0633-43</t>
  </si>
  <si>
    <t>REPOSICIÓN ESCUELA PRIMARIA  OFICIAL RURAL MIXTA CASERÍO EL QUETZAL, ALDEA TOCACHE, SAN PABLO, SAN MARCOS. CÓDIGO UDI 12-19-0015-43</t>
  </si>
  <si>
    <t>REPOSICIÓN ESCUELA PRIMARIA  OFICIAL RURAL MIXTA ALDEA LAS MINAS, SIPACAPA, SAN MARCOS. CÓDIGO UDI 12-26-0982-43</t>
  </si>
  <si>
    <t>REPOSICIÓN ESCUELA PRIMARIA OFICIAL URBANA MIXTA CLEMENTE MARROQUIN ROJAS, SAN PABLO, SAN MARCOS. CÓDIGO UDI 12-19-1040-43</t>
  </si>
  <si>
    <t>REPOSICIÓN ESCUELA  PRIMARIA OFICIAL URBANA MIXTA DR. FRANCISCO ASTURIAS, LA REFORMA, SAN MARCOS. CÓDIGO UDI 12-21-0855-43</t>
  </si>
  <si>
    <t>REPOSICIÓN ESCUELA PRIMARIA OFICIAL URBANA MIXTA, ESQUIPULAS, PALO GORDO, SAN MARCOS. CÓDIGO UDI 12-27-0998-43</t>
  </si>
  <si>
    <t>REPOSICIÓN ESCUELA PRIMARIA OFICIAL RURAL MIXTA, PARAJE CHUITOJLANICH, ALDEA PARRAXCHAJ, SAN BARTOLO AGUAS CALIENTES, TOTONICAPÁN.  CÓDIGO UDI: 08-08-0019-43.</t>
  </si>
  <si>
    <t>REPOSICIÓN ESCUELA PRIMARIA OFICIAL RURAL MIXTA, JOSÉ CRUZ PACHECO TAHAY, CANTÓN CHUICRUZ, TOTONICAPAN, TOTONICAPÁN.  CÓDIGO UDI: 08-01-0067-43</t>
  </si>
  <si>
    <t>REPOSICIÓN ESCUELA PRIMARIA OFICIAL RURAL MIXTA, PARAJE COXOM, ALDEA CHIMENTE, TOTONICAPAN, TOTONICAPAN.  CODIGO UDI: 08-01-0148-43</t>
  </si>
  <si>
    <t>REPOSICIÓN ESCUELA PRIMARIA OFICIAL URBANA MIXTA, 3A. CALLE 6-81 ZONA 1, SAN FRANCISCO EL ALTO, TOTONICAPÁN.  CÓDIGO UDI: 08-03-0146-43</t>
  </si>
  <si>
    <t>REPOSICIÓN ESCUELA PRIMARIA OFICIAL RURAL MIXTA, CANTÓN TOJCHINA, SAN ANTONIO SACATEPÉQUEZ.  CÓDIGO UDI: 12-03-0135-43</t>
  </si>
  <si>
    <t>REPOSICIÓN ESCUELA PRIMARIA OFICIAL RURAL MIXTA CANTÓN TUILCANABAJ, CONCEPCION CHIQUIRICHAPA, QUETZALTENANGO.  CÓDIGO UDI: 09-11-0349-43</t>
  </si>
  <si>
    <t>REPOSICIÓN ESCUELA PRIMARIA OFICIAL RURAL MIXTA CASERÍO TOJ WABIL, ALDEA EL CARMEN, PALESTINA DE LOS ALTOS, QUETZALTENANGO.  CÓDIGO UDI: 09-24-0016-43</t>
  </si>
  <si>
    <t>REPOSICIÓN ESCUELA PRIMARIA OFICIAL RURAL MIXTA, ALDEA PUEBLO NUEVO, SAN JUAN OSTUNCALCO, QUETZALTENANGO.  CÓDIGO UDI: 09-09-0314-43</t>
  </si>
  <si>
    <t>REPOSICIÓN ESCUELA PRIMARIA  OFICIAL RURAL MIXTA CASERÍO BENDICIÓN DE DIOS, ALDEA GÁLVEZ FLORES COSTA CUCA, QUETZALTENANGO.  CÓDIGO UDI: 09-22-4112-43</t>
  </si>
  <si>
    <t>REPOSICIÓN ESCUELA PRIMARIA OFICIAL RURAL MIXTA CASERÍO GUADALUPE, GENOVA COSTA CUCA, QUETZALTENANGO.  CÓDIGO UDI: 09-21-0673-43</t>
  </si>
  <si>
    <t>REPOSICIÓN ESCUELA PRIMARIA OFICIAL RURAL MIXTA, SAN JUAN DEL RÍO, VILLA HERMOSA, FLORES COSTA CUCA, QUETZALTENANGO CÓDIGO UDI: 09-22-0008-43</t>
  </si>
  <si>
    <t>REPOSICIÓN ESCUELA  PRIMARIA OFICIAL RURAL MIXTA NO. 1 CANTÓN XIPRIÁN, SANTA CLARA LA LAGUANA, SOLOLÁ.  CÓDIGO UDI: 07-07-0243-43</t>
  </si>
  <si>
    <t>REPOSICIÓN ESCUELA PRIMARIA OFICIAL RURAL MIXTA, SECTOR PABEYA Y CHICHIYAL, SANTA CLARA LA LAGUNA, SOLOLÁ. CÓDIGO UDI: 07-07-0008-43</t>
  </si>
  <si>
    <t>REPOSICIÓN ESCUELA PRIMARIA OFICIAL URBANA MIXTA NO. 1, 1A. AV. 1-77, SANTA CLARA LA LAGUNA, SOLOLÁ. ZONA 1</t>
  </si>
  <si>
    <t xml:space="preserve"> REPOSICIÓN ESCUELA PRIMARIA OFICIAL RURAL MIXTA ALDEA LOS PAZ, FLORES COSTA CUCA, QUETZALTENANGO. CÓDIGO UDI: 09-22-0707-43</t>
  </si>
  <si>
    <t>REPOSICIÓN ESCUELA PRIMARIA OFICIAL URBANA DE VARONES NO.2 MARIANO GÁLVEZ, 7A. AVE. Y 8A. CALLE ZONA 1, MAZATENANGO, SUCHITEPÉQUEZ. CÓDIGO UDI: 10-01-0045-43</t>
  </si>
  <si>
    <t>REPOSICIÓN ESCUELA PRIMARIA OFICIAL RURAL MIXTA ALDEA SEQUIVILLA, FLORES COSTA CUCA, QUETZALTENANGO. CÓDIGO UDI: 09-22-0699-43</t>
  </si>
  <si>
    <t>REPOSICIÓN ESCUELA PRIMARIA OFICIAL RURAL MIXTA CASERIO RECUERDO ASTURIAS, LA REFORMA, SAN MARCOS CÓDIGO UDI: 12-21-0861-43</t>
  </si>
  <si>
    <t>REPOSICIÓN ESCUELA PRIMARIA OFICIAL RURAL MIXTA ALDEA SANTA LUCIA IXCAMAL, SAN MARCOS, SAN MARCOS. CÓDIGO UDI: 12-01-0035-43</t>
  </si>
  <si>
    <t>REPOSICIÓN ESCUELA PRIMARIA OFICIAL RURAL MIXTA, PARAJE AGUA TIBIA, SAN PEDRO SACATEPÉQUEZ, SAN MARCOS. CÓDIGO UDI: 12-02-0031-43</t>
  </si>
  <si>
    <t>REPOSICIÓN ESCUELA PRIMARIA OFICIAL RURAL MIXTA SECTOR EL MANANTIAL, ALDEA LA VICTORIA , SAN JUAN OSTUNCALCO, QUETZALTENANGO. CÓDIGO UDI: 09-09-0054-43</t>
  </si>
  <si>
    <t>REPOSICIÓN ESCUELA PRIMARIA OFICIAL URBANA MIXTA REGIONAL ROCAEL CASTILLO MALDONADO, FLORES COSTA CUCA, QUETZALTENANGO. CÓDIGO UDI: 09-22-0698-43</t>
  </si>
  <si>
    <t>REPOSICIÓN ESCUELA PRIMARIA OFICIAL RURAL MIXTA ALDEA BARRIOS, FLORES COSTA CUCA, QUETZALTENANGO.  CÓDIGO UDI 09-22-0700-43</t>
  </si>
  <si>
    <t>REPOSICIÓN ESCUELA PRIMARIA OFICIAL URBANA MIXTA, ANGELINA IDÍGORAS FUENTES, CALLE PRINCIPAL DIAGONAL 4-49 Z.2, COLOMBA COSTA CUCA, QUETZALTENANGO. CÓDIGO UDI: 09-17-2377-43</t>
  </si>
  <si>
    <t>REPOSICIÓN ESCUELA PRIMARIA OFICIAL RURAL MIXTA CASERÍO LOS ALONZO NUEVA LINDA, PALESTINA DE LOS ALTOS, QUETZALTENANGO. CÓDIGO UDI: 09-24-0914-43</t>
  </si>
  <si>
    <t>REPOSICIÓN ESCUELA PRIMARIA OFICIAL RURAL MIXTA ALDEA SAN RAFAEL GUATIVIL, SAN CRISTÓBAL CUCHO, SAN MARCOS. CÓDIGO UDI: 12-25-0970-43</t>
  </si>
  <si>
    <t>REPOSICIÓN ESCUELA PRIMARIA OFICIAL RURAL MIXTA, CASERÍO LA VEGA,ALDEA SAN ISIDRO COMITANCILLO, SAN MARCOS. CÓDIGO UDI: 12-04-0024-43</t>
  </si>
  <si>
    <t>REPOSICIÓN ESCUELA PRIMARIA OFICIAL RURAL MIXTA BARRIO SAN MIGUEL, COLOMBA COSTA CUCA, QUETZALTENANGO. CÓDIGO UDI: 09-17-0022-43</t>
  </si>
  <si>
    <t>REPOSICIÓN ESCUELA PRIMARIA OFICIAL RURAL MIXTA ALDEA CHOAPEQUEZ, IXCHIGUÁN, SAN MARCOS. CÓDIGO UDI: 12-23-0934-43</t>
  </si>
  <si>
    <t>REPOSICIÓN ESCUELA PRIMARIA OFICIAL RURAL MIXTA, ALDEA SAN VICENTE PACAYA, COATEPEQUE, QUETZALTENANGO. CÓDIGO UDI: 09-20-0610-43</t>
  </si>
  <si>
    <t>REPOSICIÓN ESCUELA PRIMARIA OFICIAL RURAL MIXTA CASERÍO LA UNIÓN, COMITANCILLO, SAN MARCOS. CÓDIGO UDI: 12-04-3900-43</t>
  </si>
  <si>
    <t>REPOSICIÓN ESCUELA PRIMARIA OFICIAL RURAL MIXTA, CANTÓN SANTA RITA, FLORES COSTA CUCA, QUETZALTENANGO. CÓDIGO UDI: 09-22-0006-43</t>
  </si>
  <si>
    <t>REPOSICIÓN ESCUELA PRIMARIA OFICIAL URBANA MIXTA FRAY BARTOLOMÉ DE LAS CASAS, CANTÓN EL CALVARIO, ZUNIL, QUETZALTENANGO. (JORNADA MATUTINA) CÓDIGO UDI: 09-16-0430-43</t>
  </si>
  <si>
    <t xml:space="preserve"> REPOSICIÓN ESCUELA PRIMARIA OFICIAL RURAL MIXTA ALDEA RANCHO BOJON, EL QUETZAL, SAN MARCOS. CÓDIGO UDI: 12-20-0834-43</t>
  </si>
  <si>
    <t xml:space="preserve"> REPOSICIÓN ESCUELA PRIMARIA OFICIAL RURAL MIXTA CASERÍO SAN FRANCISCO SECTOR SUR ALDEA RANCHO BOJON , EL QUETZAL, SAN MARCOS. CÓDIGO UDI: 12-20-0841-43</t>
  </si>
  <si>
    <t>REPOSICIÓN ESCUELA PRIMARIA OFICIAL RURAL MIXTA CASERÍO CHAMAQUE, EL TUMBADOR, SAN MARCOS. CÓDIGO UDI: 12-13-0585-43</t>
  </si>
  <si>
    <t>REPOSICIÓN ESCUELA PRIMARIA OFICIAL RURAL MIXTA ALDEA EL PENSAMIENTO, COLOMBA COSTA CUCA, QUETZALTENANGO. CÓDIGO UDI: 09-12-0357-43</t>
  </si>
  <si>
    <t>REPOSICIÓN ESCUELA PRIMARIA OFICIAL RURAL MIXTA , ALDEA SANTA ANITA, SAN MARTIN SACATEPÉQUEZ , QUETZALTENANGO. CÓDIGO UDI: 09-12-0357-43</t>
  </si>
  <si>
    <t>REPOSICIÓN ESCUELA PRIMARIA OFICIAL RURAL MIXTA ,ALDEA LA CUMBRE CASERIO TUIPIC , SAN MARTIN SACATEPÉQUEZ , QUETZALTENANGO. CÓDIGO UDI: 09-12-0013-43</t>
  </si>
  <si>
    <t>REPOSICIÓN ESCUELA PRIMARIA OFICIAL RURAL MIXTA, COLOMBA COSTA CUCA, QUETZALTENANGO. CÓDIGO UDI: 09-17-0449-43</t>
  </si>
  <si>
    <t>REPOSICIÓN INSTITUTO BASICO  DE TELESECUNDARIA, ALDEA LAS LAGUNAS, SAN MARCOS, SAN MARCOS.  CÓDIGO UDI: 12-01-3918-45</t>
  </si>
  <si>
    <t>REPOSICIÓN INSTITUTO BÁSICO POR COOPERATIVA , BARRIO SAN MARCOS, CONCEPCIÓN CHIRQUIRICHAPA, QUETZALTENANGO CÓDIGO UDI: 09-11-0815-45</t>
  </si>
  <si>
    <t>REPOSICIÓN INSTITUTO BÁSICO EXPERIMENTAL  JULIO CESAR MÉNDEZ MONTENGRO, CANTÓN SANTA CRISTINA, ZONA 2, MAZATENANGO, SUCHITEPÉQUEZ.  CÓDIGO UDI: 10-01-0069-45</t>
  </si>
  <si>
    <t>REPOSICIÓN INSTITUTO BASICO DE ENSEÑANZA POR SISTEMA DE COOPERATIVA, EL QUETZAL SAN MARCOS. CÓDIGO UDI  12-20-0852-45</t>
  </si>
  <si>
    <t>REPOSICIÓN INSTITUTO BÁSICO POR COOPERATIVA DE ENSEÑANZA, SANTA CLARA LA LAGUNA, SOLOLÁ. CÓDIGO UDI: 07-07-0246-45</t>
  </si>
  <si>
    <t xml:space="preserve"> REPOSICIÓN INSTITUTO BASICO NACIONAL DE EDUCACIÓN TELESECUNDARIA, ALDEA TOJCHIGUEL SANTA BARBARA, HUEHUETENANGO. CODIGO UDI: 13-10-6196-45</t>
  </si>
  <si>
    <t>REPOSICIÓN INSTITUTO BÁSICO NACIONAL CON ORIENTACIÓN COMERCIAL, 2A. CALLE 2-17, ZONA 3, SAN FELIPE, RETALHULEU. CÓDIGO UDI: 11-05-1521-45</t>
  </si>
  <si>
    <t>REPOSICIÓN INSTITUTO BÁSICO DE EDUCACIÓN, ALDEA LAS MINAS, SIPACAPA, SAN MARCOS. CÓDIGO UDI: 12-26-4348-45</t>
  </si>
  <si>
    <t>REPOSICIÓN INSTITUTO BASICO NACIONAL DE EDUCACIÓN CON ORIENTACIÓN AGRÍCOLA, SAN JOSÉ EL RODEO, SAN MARCOS. CÓDIGO UDI: 12-14-0645-45</t>
  </si>
  <si>
    <t>REPOSICIÓN INSTITUTO BÁSICO NACIONAL EXPERIMENTAL CON ORIENTACIÓN OCUPACIONAL PROFESORA MARIA CRISTINA BARRIOS, CALZADA 25 DE ABRIL ZONA 5, SAN MARCOS, SAN MARCOS.   CÓDIGO UDI: 12-01-0043-45</t>
  </si>
  <si>
    <t>REPOSICIÓN INSTITUTO DIVERSIFICADO ESCUELA NACIONAL DE CIENCIAS COMERCIALES, 13 CALLE Y 5A AVENIDA ESQUINA, ZONA 1, SOLOLÁ, SOLOLÁ.  CÓDIGO UDI: 07-01-0499-46</t>
  </si>
  <si>
    <t>CONCEPCIÓN</t>
  </si>
  <si>
    <t>SAN PEDRO SACATEPÉQUEZ</t>
  </si>
  <si>
    <t>COATEPÉQUE</t>
  </si>
  <si>
    <t>SAN MARTÍN SACATEPÉQUEZ</t>
  </si>
  <si>
    <t xml:space="preserve">REPOSICIÓN DE ESCUELAS DE PRE-PRIMARIA </t>
  </si>
  <si>
    <t xml:space="preserve"> REPOSICIÓN DE ESCUELAS DE PRIMARIA</t>
  </si>
  <si>
    <t>REPOSICIÓN DE ESTABLECIMIENTOS DE EDUCACIÓN BÁSICA</t>
  </si>
  <si>
    <t>REPOSICIÓN DE ESTABLECIMIENTOS DE EDUCACIÓN DIVERSIFICADA</t>
  </si>
  <si>
    <t>52-04-02-0105</t>
  </si>
  <si>
    <t>INGRESADOS A SEGEPLAN PARA 2017</t>
  </si>
  <si>
    <t>NO INGRESADO</t>
  </si>
  <si>
    <t>SUB TOTAL</t>
  </si>
  <si>
    <t>BCIE/FUENTE NACIONAL</t>
  </si>
  <si>
    <t>BIRF / FONDOS NACIONALES</t>
  </si>
  <si>
    <t>MEJORAMIENTO CARRETERA RD-HUE - 6, TRAMO: ENTRONQUE CA-1 OCC. KM 314 - LA LIBERTAD (REHABILITACIÓN)</t>
  </si>
  <si>
    <t>LA LIBERTAD</t>
  </si>
  <si>
    <t>MEJORAMIENTO CARRETERA RD-HUE 6 TRAMO B: RD HUE - 29, TOHÓN - SANTIAGO CHIMALTENANGO (REHABILITACIÓN)</t>
  </si>
  <si>
    <t>SANTIAGO CHIMALTENANGO</t>
  </si>
  <si>
    <t>REHABILITACIÓN ACCESOS CABECERAS, TRAMO A: RD HUE-11, CA-01 OCC. SANTA BÁRBARA.</t>
  </si>
  <si>
    <t>SANTA BÁRBARA</t>
  </si>
  <si>
    <t>BCIE / FONDOS NACIONALES</t>
  </si>
  <si>
    <t>MEJORAMIENTO CARRETERA RN-05, TRAMO: ALDEA MONTUFAR - ALDEA CONCUÁ, EL CHOL (PAVIMENTACIÓN).</t>
  </si>
  <si>
    <t>SAN JUAN SACATEPÉQUEZ, GRANADOS, EL CHOL</t>
  </si>
  <si>
    <t>CONSTRUCCIÓN CARRETERA RD QUI-21 TRAMO II: SECA - LANCETILLO - SAQUIXPEC - EL PARAISO, LONGITUD 36.54 KM. (PAVIMENTACIÓN)</t>
  </si>
  <si>
    <t>CONSTRUCCIÓN CARRETERA RD QUI-21 TRAMO III: EL PARAISO - RÍO COPÓN - ASENCIÓN COPÓN - SAN JUAN CHACTELÁ, LONGITUD 25.39 KM. (PAVIMENTACIÓN)</t>
  </si>
  <si>
    <t>CHICAMÁN, USPANTÁN, IXCAN</t>
  </si>
  <si>
    <t>MEJORAMIENTO CARRETERA DE LA RD SCH-7, TRAMO: CA-02 OCC. (CUYOTENANGO) - LA MAQUINA.</t>
  </si>
  <si>
    <t xml:space="preserve"> SUCHITEPEQUEZ</t>
  </si>
  <si>
    <t>CUYOTENANGO, SAN JOSÉ LA MÁQUINA.</t>
  </si>
  <si>
    <t>PAVIMENTACIÓN CARRETERA RN 7E, TRAMO: SAN JULIAN - PUENTE CHASCÓ</t>
  </si>
  <si>
    <t>TACTIC, TAMAHÚ, TUCURU</t>
  </si>
  <si>
    <t>MEJORAMIENTO CARRETERA DE LA RD SCH-7, TRAMO: LA MAQUINA -TULATE.</t>
  </si>
  <si>
    <t>JALPATAGUA</t>
  </si>
  <si>
    <t>TAXISCO</t>
  </si>
  <si>
    <t>SAN LUCAS TOLIMÁN, PATULUL</t>
  </si>
  <si>
    <t>QUICHÉ, PATZITÉ, CHIMENTE</t>
  </si>
  <si>
    <t>SAN PEDRO LA LAGUNA, SANTIAGO ATITLÁN</t>
  </si>
  <si>
    <t>SAN MARCOS, SAN PEDRO SAC., SAN CRISTÓBAL CUCHO, EL QUETZAL.</t>
  </si>
  <si>
    <t>ESTUDIO Y PAVIMENTACIÓN, TRAMO: TECPÁN GUATEMALA - PATZÚN (PRG)</t>
  </si>
  <si>
    <t>LA BLANCA</t>
  </si>
  <si>
    <t>LIVINGSTON, LOS AMATES</t>
  </si>
  <si>
    <t>ESTUDIO DE INGENIERIA TRAMO: TAJUMULCO - ALDEA TOCACHE (SAN PABLO) , SAN MARCOS</t>
  </si>
  <si>
    <t>TAJUMULCO, SAN PABLO</t>
  </si>
  <si>
    <t>TOTAL</t>
  </si>
  <si>
    <t>AMPLIACIÓN DE CARRETERAS PRIMARIAS</t>
  </si>
  <si>
    <t xml:space="preserve">CONSTRUCCIÓN DE CARRETERAS SECUNDARIAS </t>
  </si>
  <si>
    <t xml:space="preserve">MEJORAMIENTO DE CARRETERAS SECUNDARIAS </t>
  </si>
  <si>
    <t>REPOSICIÓN DE CARRETERAS PRIMARIAS</t>
  </si>
  <si>
    <t>CONSTRUCCIÓN DE CARRETERAS SECUNDARIAS</t>
  </si>
  <si>
    <t>MEJORAMIENTO DE CARRETERAS SECUNDARIAS</t>
  </si>
  <si>
    <t>CONSTRUCCIÓN ESTACIÓN DE CONTROL DE PESAJE</t>
  </si>
  <si>
    <t>AMPLIACIÓN INFRAESTRUCTURA DE RADIO</t>
  </si>
  <si>
    <t>ENTIDAD</t>
  </si>
  <si>
    <t>ENTIDADES SUBSIDIADAS CON PROYECTOS DE TELEFONÍA CON CONECTIVIDAD</t>
  </si>
  <si>
    <t>POLÍTICA GENERAL DE GOBIERNO</t>
  </si>
  <si>
    <t xml:space="preserve">INFORMACIÓN:  MATRIZ DE INVERSIÓN </t>
  </si>
  <si>
    <t>CONSTRUCCIÓN MUROS DE CONTENCIÓN</t>
  </si>
  <si>
    <t>MEJORAMIENTO CAMINO RURAL</t>
  </si>
  <si>
    <t>CONSTRUCCION CAMINO RURAL</t>
  </si>
  <si>
    <t>CONSTRUCION CENTRO DE SALUD TIPO A</t>
  </si>
  <si>
    <t xml:space="preserve"> MEJORAMIENTO CARRETERA TRAMO PAJAPITA- BIF RN 13, EL TUMBADOR SAN MARCOS (PAVIMENTACION)</t>
  </si>
  <si>
    <t>MEJORAMIENTO DE  CARRETERAS SECUNDARIAS</t>
  </si>
  <si>
    <t>MEJORAMIENTO CARRETERA TRAMO CRUCE A PUENTE LA BARRANQUILLA HACIA PLAN BUENA VISTA, DEL KM. 66 AL KM. 70, SANARATE, EL PROGRESO</t>
  </si>
  <si>
    <t>SANARATE</t>
  </si>
  <si>
    <t xml:space="preserve">MEJORAMIENTO DE  CARRETERAS SECUNDARIAS </t>
  </si>
  <si>
    <t>MEJORAMIENTO CARRETERA RD-QUE-13 221+100 A 223+300, COATEPEQUE, QUETZALTENANGO</t>
  </si>
  <si>
    <t>COATEPEQUE</t>
  </si>
  <si>
    <t>MEJORAMIENTO CARRETERA RD-QUE-13 212+300 A 216+640, ALDEA EL ROSARIO, GENOVA, QUETZALTENANGO</t>
  </si>
  <si>
    <t>GENOVA</t>
  </si>
  <si>
    <t>MEJORAMIENTO CARRETERA CIRCUNVALACION COLOMBA COSTA CUCA RD-QUE-12 DE 222+000 A 224+710 QUETZALTENANGO</t>
  </si>
  <si>
    <t>MEJORAMIENTO CARRETERA RD-QUE-16 EST. 228+600 HACIA EST. 230+650, PALESTINA DE LOS ALTOS-ALDEA SAN JOSE BUENA VISTA, QUETZALTENANGO</t>
  </si>
  <si>
    <t xml:space="preserve"> PALESTINA DE LOS ALTOS</t>
  </si>
  <si>
    <t>MEJORAMIENTO CARRETERA TRAMO CA-10 BIFURCACION CA-9, RIO HONDO Y ESTANZUELA ZACAPA (PAVIMENTACION)</t>
  </si>
  <si>
    <t>RIO HONDO</t>
  </si>
  <si>
    <t>MEJORAMIENTO CARRETERA RUTA CA-13 TRAMO IXLU-MONTERREY FLORES, PETEN (PAVIMENTACION)</t>
  </si>
  <si>
    <t>FLORES</t>
  </si>
  <si>
    <t>MEJORAMIENTO CAMINO RURAL ALDEA BARRANECHE, MUNICIPIO DE TOTONICAPAN, DEPARTAMENTO DE TOTONICAPAN</t>
  </si>
  <si>
    <t>MEJORAMIENTO CAMINO RURAL ALDEA RANCHO DE TEJA, SAN FRANCISCO EL ALTO, TOTONICAPAN</t>
  </si>
  <si>
    <t>SAN FRANCISCO EL ALTO</t>
  </si>
  <si>
    <t>MEJORAMIENTO CAMINO RURAL CANTON RANCHO DE TEJA, TOTONICAPAN, TOTONICAPAN</t>
  </si>
  <si>
    <t>MEJORAMIENTO CAMINO RURAL ALDEA CHIRRENOX, SAN FRANCISCO EL ALTO, TOTONICAPAN</t>
  </si>
  <si>
    <t>MEJORAMIENTO CAMINO RURAL PARAJE CHOQUISIS CHICHAJ Y CHOCOBALA, ALDEA TZANJON MOMOSTENANGO TOTONICAPAN</t>
  </si>
  <si>
    <t>MEJORAMIENTO CAMINO RURAL PARAJE PASAKQUIM-ALDEA PATACHAJ SAN CRISTOBAL, TOTONICAPAN</t>
  </si>
  <si>
    <t>SAN CRISTOBAL</t>
  </si>
  <si>
    <t>MEJORAMIENTO CARRETERA RN-01 DESVIO DE CA-01 A SOLOLA, SOLOLA A PANAJACHEL, SOLOLA (PAVIMENTACION)</t>
  </si>
  <si>
    <t>PANAJACHEL</t>
  </si>
  <si>
    <t>MEJORAMIENTO CARRETERA PUENTE EL MOTAGUA - ALDEA LLANO GRANDE, SALAMA, BAJA VERAPAZ</t>
  </si>
  <si>
    <t>SALAMA</t>
  </si>
  <si>
    <t xml:space="preserve">MEJORAMIENTO CARRETERA BIF SANTA CRUZ DEL QUICHE-SAN PEDRO JOCOPILAS, ALDEA SAN PABLO, QUICHE </t>
  </si>
  <si>
    <t xml:space="preserve">MEJORAMIENTO CARRETERA BIF SANTA CRUZ DEL QUICHE-SAN ANTONIO ILOTENANGO Y RD TOTO 01 </t>
  </si>
  <si>
    <t>MEJORAMIENTO CARRETERA RD-QUE-13, TRAMO SAN CARLOS SIJA - HUITAN, QUETZALTENANGO</t>
  </si>
  <si>
    <t>HUITAN</t>
  </si>
  <si>
    <t>MEJORAMIENTO CARRETERA RN-11 TRAMO PATULUL SUCHITEPEQUEZ EST. 152+26 A SAN LUCAS TOLIMAN EST. 176+816, SOLOLA</t>
  </si>
  <si>
    <t>SAN LUCAS TOLIMAN</t>
  </si>
  <si>
    <t>MEJORAMIENTO CARRETERA RN-9 NORTE, EST. 377+360 A 406+560 TRAMO SAN MATEO IXTATAN - BARILLAS, HUEHUETENANGO</t>
  </si>
  <si>
    <t>BARILLAS</t>
  </si>
  <si>
    <t>MEJORAMIENTO CARRETERA TRAMO BIF. CA-09 NORTE KM 46.86 ENTRADA FINCA SAN MIGUEL - ALDEA EL CARMEN, SANARATE, EL PROGRESO (PAVIMENTACION)</t>
  </si>
  <si>
    <t>MEJORAMIENTO CARRETERA TRAMO ACCESO PUENTE SOBRE RIO CUILCO HACIA ALDEA TUICAMPANA, SAN MIGUEL IXTAHUACAN SAN MARCOS (PAVIMENTACION)</t>
  </si>
  <si>
    <t xml:space="preserve">SAN MIGUEL IXTAHUACAN </t>
  </si>
  <si>
    <t>MEJORAMIENTO CARRETERA TRAMO CASERIO CHUENA (KM 17+500)ALDEA LOS HORCONES - ALDEA LLANO GRANDE - ALDEA LA CAL - ALDEA CUCAL - BIF. CA01 OCCIDENTE, MALACATANCITO, HUEHUETENANGO (PAVIMENTACION)</t>
  </si>
  <si>
    <t xml:space="preserve">MALACATANCITO </t>
  </si>
  <si>
    <t>MEJORAMIENTO CARRETERA TRAMO ENTRADA PUENTE CANTZELA (KM 11+644)CASERIO EL ARENAL - ALDEA CHANXAJ (KM 19+745), SAN GASPAR IXCHIL, HUEHUETENANGO (PAVIMENTACION)</t>
  </si>
  <si>
    <t>SAN GASPAR IXCHIL</t>
  </si>
  <si>
    <t>MEJORAMIENTO CARRETERA TRAMO CRUCERO CHUMBEL RD-SM-18 LA HORQUETA - BIF. PUENTE, SAN MIGUEL IXTAHUACAN, SAN MARCOS (PAVIMENTACION)</t>
  </si>
  <si>
    <t xml:space="preserve">SAN MARCOS </t>
  </si>
  <si>
    <t>SAN MIGUEL IXTAHUACAN</t>
  </si>
  <si>
    <t xml:space="preserve"> MEJORAMIENTO CARRETERA BIF CA-01 OCCIDENTE KILOMETRO 149+500 RD-04 SANTA LUCIA UTATLAN-SAN PEDRO LA LAGUNA, SOLOLA (PAVIMENTACION)</t>
  </si>
  <si>
    <t>MEJORAMIENTO CARRETERA RD-05, TRAMO SAN ANDRES SAJCABAJA-CANILLA, QUICHE (PAVIMENTACION)</t>
  </si>
  <si>
    <t>CANILLA</t>
  </si>
  <si>
    <t>MEJORAMIENTO CARRETERA TRAMO ROTONDA DE LOS TRIBUNALES A ROTONDA DE LA LICORERA, QUETZALTENANGO (PAVIMENTACION)</t>
  </si>
  <si>
    <t>MEJORAMIENTO CAMINO RURAL CASERIO CAFETALES HACIA CRUZ-CHE 1, SANTA CRUZ DEL QUICHE, QUICHE</t>
  </si>
  <si>
    <t>MEJORAMIENTO CAMINO RURAL CENTRO PARAJE XEQUIAC-CANTON XANTUN, TOTONICAPAN</t>
  </si>
  <si>
    <t>MEJORAMIENTO CAMINO RURAL XOLABAJ A ALDEA PALOMORA, SAN ANDRES XECUL, TOTONICAPAN</t>
  </si>
  <si>
    <t>SAN ANDRES XECUL</t>
  </si>
  <si>
    <t>MEJORAMIENTO CAMINO RURAL PARAJE PACHAQUIJCHAJ-ALDEA PATACHAJ, SAN CRISTOBAL, TOTONICAPAN</t>
  </si>
  <si>
    <t>MEJORAMIENTO CAMINO RURAL CASERIO PASUC-ALDEA LOS CIPRESES MOMOSTENANGO, TOTONICAPAN</t>
  </si>
  <si>
    <t>MEJORAMIENTO CAMINO RURAL PARAJE CHI-PEDRO CHISAC ALDEA SAN ANTONIO SIJA, SAN FRANCISCO EL ALTO, TOTONICAPAN</t>
  </si>
  <si>
    <t xml:space="preserve"> TOTONICAPAN</t>
  </si>
  <si>
    <t xml:space="preserve"> MEJORAMIENTO CAMINO RURAL ALDEA XEQUEMEYA A CASERIO RACHOQUEL, MOMOSTENANGO, TOTONICAPAN</t>
  </si>
  <si>
    <t>QUETZALTENANAGO</t>
  </si>
  <si>
    <t>OSTUNCALCO</t>
  </si>
  <si>
    <t>MEJORAMIENTO CARRETERA RDSM-01 MONUMENTO JUSTO RUFINO BARRIOS EST. 262+980 HACIA SAN LORENZO EST. 271+680, SAN MARCOS</t>
  </si>
  <si>
    <t>SAN LORENZO</t>
  </si>
  <si>
    <t>MEJORAMIENTO CARRETERA RD-PET-04, BIF CA-13 YAXHA, ESTACION 521+850 - 533+015, FLORES, PETEN</t>
  </si>
  <si>
    <t>CONSTRUCCION MURO DE CONTENCION KM 22+200 CA-1 OCCIDENTE, GUATEMALA</t>
  </si>
  <si>
    <t>CONSTRUCCION DE MUROS DE CONTENCION</t>
  </si>
  <si>
    <t>CONSTRUCCION MURO DE CONTENCION SALIDA DE PINARES, CIUDAD SAN CRISTOBAL, MIXCO, GUATEMALA</t>
  </si>
  <si>
    <t>CONSTRUCCION MURO DE CONTENCION ENTRADA A SAN ANGEL CHINAUTLA, GUATEMALA</t>
  </si>
  <si>
    <t>CHINAUTLA</t>
  </si>
  <si>
    <t>CONSTRUCCION MURO DE CONTENCION RUTA CA-1 ORIENTE Y RD-GUA-54, DEPARTAMENTO DE GUATEMALA</t>
  </si>
  <si>
    <t>CONSTRUCCION MURO DE CONTENCION INGRESO CANALITOS ZONA 24 GUATEMALA, GUATEMALA</t>
  </si>
  <si>
    <t>MEJORAMIENTO CARRETERA SAN PEDRO PINULA JALAPA, HACIA SAN DIEGO ZACAPA (PAVIMENTACION)</t>
  </si>
  <si>
    <t>SAN DIEGO</t>
  </si>
  <si>
    <t>MEJORAMIENTO CARRETERA CA-14 EL RANCHO EL PROGRESO HACIA CUMBRE SANTA ELENA, COBÁN ALTA VERAPAZ (PAVIMENTACION)</t>
  </si>
  <si>
    <t>COBÁN</t>
  </si>
  <si>
    <t>MEJORAMIENTO CALLE DE LA 1RA AVENIDA ENTRE LA 35 Y 29 CALLE DE LA ZONA 12 GUATEMALA, GUATEMALA</t>
  </si>
  <si>
    <t>MEJORAMIENTO DE CALLES</t>
  </si>
  <si>
    <t>11-00-005-000-001</t>
  </si>
  <si>
    <t>MEJORAMIENTO CALLE PUENTE NARANJO A PUENTE VILLA LINDA ZONA 7, GUATEMALA, GUATEMALA (PAVIMENTACION)</t>
  </si>
  <si>
    <t>MEJORAMIENTO CALLE 33 AVENIDA A PASO DE DESNIVEL PERIFERICO ZONA 7, GUATEMALA, GUATEMALA (PAVIMENTACION)</t>
  </si>
  <si>
    <t>MEJORAMIENTO CALLE 34 AVENIDA A ANILLO PERIFERICO ZONA 7, GUATEMALA, GUATEMALA</t>
  </si>
  <si>
    <t>MEJORAMIENTO CALLE PUENTE NARANJO AL PUENTE EL INCIENSO ZONA 7, GUATEMALA, GUATEMALA (PAVIMENTACION)</t>
  </si>
  <si>
    <t>MEJORAMIENTO CALLE 10 AV. 32 CALLE A 8, 9 AV. 30 CALLE, 10 AV. A LA 35, 34 CALLE, PUENTE SAN CRISTÓBAL A CARRIL AUXILIAR PERIFÉRICO, DE LA 32 CALLE 8 AV. Y 35 CALLE A 11 AV. ZONA 11, GUATEMALA, GUATEMALA</t>
  </si>
  <si>
    <t>SAN PEDRO LA LAGUNA</t>
  </si>
  <si>
    <t>MEJORAMIENTO DE CARRETERA RUTA RN-9 N TRAMO SALIDA DE HUEHUETENANGO (EST. 262+650) A ENTRADA DE CHIANTLA (EST. 267+300) HUEHUETENANGO</t>
  </si>
  <si>
    <t>JICA / GT P6</t>
  </si>
  <si>
    <t>AMPLIACIÓN, MEJORAMIENTO Y EXPANSIÓN DE LA INTERCONEXIÓN DEL PROYECTO CA-1-IPALA-CA-1 OR-CA-10, TRAMO I) RECAPEO CA-1 ARENERA-IPALA Y ACCESOS A SANTA CATARINA MITA-HORCONES Y AGUA BLANCA.</t>
  </si>
  <si>
    <t>JUTIAPA, CHIQUIMULA</t>
  </si>
  <si>
    <t>SANTA CATARINA MITA, AGUA BLANCA, IPALA.</t>
  </si>
  <si>
    <t>AMPLIACIÓN, MEJORAMIENTO Y EXPANSIÓN DE LA INTERCONEXIÓN DEL PROYECTO CA-1-IPALA-CA-1 OR-CA-10, TRAMOII) ACCESOS IPALA-CA-10: SAN JOSÉ LA ARADA; ALDEAS: SANTA ROSA, RINCONCITO, LOS CIMIENTOS, SÁBANA GRANDE, EL OBRAJE, SAN ESTEBAN, SASPAN Y EL TULE.</t>
  </si>
  <si>
    <t>SAN JOSÉ LA ARADA, IPALA</t>
  </si>
  <si>
    <t>AMPLIACIÓN, MEJORAMIENTO Y EXPANSIÓN DE LA INTERCONEXIÓN DEL PROYECTO CA-1-IPALA-CA-1 OR-CA-10, TRAMO III) CARPETA ASFÁLTICA EN ACCESOS: AGUA BLANCA-SAN MANUEL CHAPARRÓN-CASA DE TABLAS; E IPALA-SAN LUIS JILOTEPEQUE-SAN PEDRO PINULA-JALAPA.</t>
  </si>
  <si>
    <t xml:space="preserve"> JUTIAPA, JALAPA, IPALA</t>
  </si>
  <si>
    <t>AGUA BLANCA, SAN MANUEL CHAPARRON, SAN LUIS JILOTEPEQUE, SAN PEDRO PINULA, IPALA</t>
  </si>
  <si>
    <t>AMPLIACIÓN, MEJORAMIENTO Y EXPANSIÓN DE LA INTERCONEXIÓN DEL PROYECTO CA-1-IPALA-CA-1 OR-CA-10, TRAMO IV) ACCESOS CA-1-IPALA-CA-10, ALDEAS: SAN FRANCISCO, SAN ISIDRO, CHAPARRONCITO, JICAMAPA Y CIMIENTOS. DEL KM. 139 AL KM.175.</t>
  </si>
  <si>
    <t>CHIQUIMULA, JUTIAPA</t>
  </si>
  <si>
    <t xml:space="preserve">IPALA, SAN JOSÉ LA ARADA </t>
  </si>
  <si>
    <t>JICA GT P5 / FONDOS NACIONALES</t>
  </si>
  <si>
    <t>REHABILITACIÓN PUENTE BELICE</t>
  </si>
  <si>
    <t>BID / FONDOS NACIONALES</t>
  </si>
  <si>
    <t>JICA GT P6</t>
  </si>
  <si>
    <t>Kilómetro</t>
  </si>
  <si>
    <t>CONSTRUCCIÓN, TRAMO: RUTA SRO - 5, CA-2 ORIENTE TAXISCO - ALDEA LA AVELLANA</t>
  </si>
  <si>
    <t>CONSTRUCCIÓN, TRAMO: COCALES - PATULUL - SAN LUCAS TOLIMAN, SOLOLÁ</t>
  </si>
  <si>
    <t xml:space="preserve">SUCHITEPEQUEZ, SOLOLÁ </t>
  </si>
  <si>
    <t xml:space="preserve">CONSTRUCCIÓN, TRAMO: PAVIMENTACIÓN TRAMO: QUICHE - PATZITÉ - CHIMENTE </t>
  </si>
  <si>
    <t>CONSTRUCCIÓN CARRETERA RD SOL 04, TRAMO: ALDEA PANABAJ, SANTIAGO ATITLAN - ALDEA CHICAJAY, SAN PEDRO LA LAGUNA (SOLOLÁ)</t>
  </si>
  <si>
    <t xml:space="preserve">MEJORAMIENTO CARRETERA RN 12 SUR, TRAMO: SAN MARCOS - GUATIVIL - EL QUETZAL - SINTANÁ. </t>
  </si>
  <si>
    <t>CONSTRUCCIÓN TRAMO: ALDEA CHIQUIRINES - LA BLANCA</t>
  </si>
  <si>
    <t>CONSTRUCCIÓN RUTA CA-13, TRAMO: LA RUIDOSA - RIO DULCE</t>
  </si>
  <si>
    <t>REHABILITACIÓN TRAMO: BILOMA - ALDEA CABALLO BLANCO</t>
  </si>
  <si>
    <t>MEJORAMIENTO CARRETERA RD-QUI 5, TRAMO:  ALDEA SANTA ROSA CHUJUYUB - SAN ANDRÉS SAJCABAJÁ</t>
  </si>
  <si>
    <t>ESTUDIO DE INGENIERÍA, DISEÑO Y CONSTRUCCIÓN PUENTE LAS VACAS</t>
  </si>
  <si>
    <t>ESTUDIO Y PAVIMENTACIÓN TRAMO: CA-01, ALDEA RANCHO DE TEJA - MOMOSTENANGO</t>
  </si>
  <si>
    <t>ESTUDIO DE INGENIERÍA Y CONSTRUCCIÓN CAMINO RURAL TRAMO: ALDEA LA CAMPANA - ALDEA AGUA BLANCA, USPANTÁN, QUICHÉ</t>
  </si>
  <si>
    <t>ESTUDIO DE INGENIERIA RD JUT-43 TRAMO ALDEA PEDRO DE ALVARADO - LA BARRONA, MOYUTA.</t>
  </si>
  <si>
    <t xml:space="preserve">ESTUDIO DE INGENIERÍA PARA LA CONSTRUCCIÓN DE PUENTE LAS LAJAS, RUTA NACIONAL 14.  </t>
  </si>
  <si>
    <t>SACATEPÉQUEZ</t>
  </si>
  <si>
    <t>ALOTENANGO</t>
  </si>
  <si>
    <t>MEJORAMIENTO RN 9 NORTE, TRAMO: QUETZALTENANGO - OLINTEPEQUE</t>
  </si>
  <si>
    <t>QUETZALTENANGO, OLINTEPEQUE</t>
  </si>
  <si>
    <t>CONSTRUCCIÓN DE DISTRIBUIDOR DE TRANSITO RUTA CA-01 OCCIDENTE CUATRO CAMINOS, TOTONICAPÁN</t>
  </si>
  <si>
    <t xml:space="preserve">ESTUDIO Y CONSTRUCCIÓN PASO A DESNIVEL, SAN BARTOLOME MILPAS ALTAS </t>
  </si>
  <si>
    <t>SAN BARTOLOME MILPAS ALTAS</t>
  </si>
  <si>
    <t xml:space="preserve">ESTUDIO DE INGENIERÍA Y PAVIMENTACIÓN DE LA BIFURCACIÓN RN 1 - ALDEA VICTORIA, SAN JUAN OSTUNCALCO. </t>
  </si>
  <si>
    <t>ESTUDIO DE INGENIERÍA PARA LA PAVIMENTACIÓN DE LA RN 10 A, SAN MIGUEL DUEÑAS - SAN JOSÉ CALDERAS, SACATEPÉQUEZ</t>
  </si>
  <si>
    <t>SAN MIGUEL DUEÑAS</t>
  </si>
  <si>
    <t>ESTUDIO DE INGENIERÍA RD SOL 4, TRAMO TZANJUCUB - SANTA MARIA VISITACIÓN - SANTA CLARA LA LAGUNA, SOLOLÁ</t>
  </si>
  <si>
    <t xml:space="preserve">SANTA MARIA VISITACIÓN, SANTA CLARA LA LAGUNA, SAN PEDRO LA LAGUNA </t>
  </si>
  <si>
    <t>ESTUDIO DE INGENIERIA PARA LA PAVIMENTACIÓN DEL TRAMO: BIFURCACIÓN CA-01 OCC, - NAHUALÁ, SOLOLÁ</t>
  </si>
  <si>
    <t>ESTUDIO DE INGENIERIA PARA LA PAVIMENTACIÓN DEL TRAMO: RD SOL - 8, ALDEA GUINEALES - SANTO TOMAS LA UNIÓN, SUCHITEPÉQUEZ.</t>
  </si>
  <si>
    <t>SANTA CATARINA IXTAHUACÁN, SANTO TOMAS LA UNIÓN</t>
  </si>
  <si>
    <t>ESTUDIO DE INGENIERÍA RD PET 12, TRAMO LAS CRUCES - PUESTO FRONTERIZO BETHEL, PETÉN</t>
  </si>
  <si>
    <t>LAS CRUCES</t>
  </si>
  <si>
    <t>ESTUDIO DE INGENIERIA PARA LA CONTRUCCION DEL PUENTE SOBRE EL RÍO LA PASION, SAYAXCHE, PETÉN.</t>
  </si>
  <si>
    <t>SAYAXCHE</t>
  </si>
  <si>
    <t>ESTUDIO DE INGENIERIA PARA LA PAVIMENTACIÓN DEL TRAMO: ALDEA CHINCHILA - SAN LUIS, PETÉN.</t>
  </si>
  <si>
    <t>ESTUDIO DE INGENIERIA PARA LA REHABILITACIÓN DE LA RD GUA-12, TRAMO: ALDEA CARRIZAL, SAN RAYMUNDO, ALDEA VUELTA GRANDE. CHUARRANCHO.</t>
  </si>
  <si>
    <t>SAN RAYMUNDO, CHUARRANCHO</t>
  </si>
  <si>
    <t>No.</t>
  </si>
  <si>
    <t xml:space="preserve">MUNICIPIO  </t>
  </si>
  <si>
    <t xml:space="preserve"> MEJORAMIENTO CARRETERA RN-01 ROTONDA LA LICORERA ESTACION 204+300 ENTRADA SAN JUAN OSTUNCALCO ESTACION 214+300 QUETZALTENANGO</t>
  </si>
  <si>
    <t>MEJORAMIENTO CARRETERA TRAMO SAN JUÁN SACATEPÉQUEZ-BIFURCACIÓN PACHALI-PACHALUM, QUICHÉ</t>
  </si>
  <si>
    <t>PACHALI-PACHALUM</t>
  </si>
  <si>
    <t>PENDIENTE</t>
  </si>
  <si>
    <t>NO EVALUADO</t>
  </si>
  <si>
    <t>CONSTRUCCION CARRETERA CA-1 OCC., CHICHAVAC A CHICE VIA RIO MOTAGUA. TRAMO:
ESTACION 16+740 (ENTRADA A PAQUIP) A LA ESTACION 29+440 (RIO MOTAGUA), LONGITUD
APROXIMADA 12.70 KM.</t>
  </si>
  <si>
    <t>ESTATUS</t>
  </si>
  <si>
    <t>Pendiente</t>
  </si>
  <si>
    <t>SOLICITUD DE FINANCIAMIENTO</t>
  </si>
  <si>
    <t>NO ENTREGADO A SEGEPLAN</t>
  </si>
  <si>
    <t>RECHAZADO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</si>
</sst>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&quot;Sí&quot;;&quot;Sí&quot;;&quot;No&quot;"/>
    <numFmt numFmtId="165" formatCode="&quot;Q&quot;#,##0.00;[Red]\-&quot;Q&quot;#,##0.00"/>
    <numFmt numFmtId="166" formatCode="_-* #,##0.00\ _€_-;\-* #,##0.00\ _€_-;_-* &quot;-&quot;??\ _€_-;_-@_-"/>
    <numFmt numFmtId="167" formatCode="&quot;Q&quot;#,##0.00"/>
    <numFmt numFmtId="168" formatCode="_(* #,##0.0000_);_(* \(#,##0.0000\);_(* &quot;-&quot;??_);_(@_)"/>
    <numFmt numFmtId="169" formatCode="_-&quot;Q&quot;* #,##0.00_-;\-&quot;Q&quot;* #,##0.00_-;_-&quot;Q&quot;* &quot;-&quot;??_-;_-@_-"/>
    <numFmt numFmtId="170" formatCode="0.00000"/>
  </numFmts>
  <fonts count="3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Book Antiqua"/>
      <family val="1"/>
    </font>
    <font>
      <sz val="10"/>
      <name val="Verdana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name val="Stylus BT"/>
      <family val="2"/>
    </font>
    <font>
      <sz val="11"/>
      <name val="Stylus BT"/>
      <family val="2"/>
    </font>
    <font>
      <sz val="10"/>
      <name val="Arial"/>
      <family val="2"/>
    </font>
    <font>
      <sz val="10"/>
      <name val="Stylus BT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>
      <alignment vertical="top"/>
    </xf>
    <xf numFmtId="0" fontId="3" fillId="0" borderId="0"/>
    <xf numFmtId="0" fontId="5" fillId="0" borderId="0">
      <alignment vertical="top"/>
    </xf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5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8" fontId="1" fillId="0" borderId="0"/>
    <xf numFmtId="43" fontId="1" fillId="0" borderId="0" applyFont="0" applyFill="0" applyBorder="0" applyAlignment="0" applyProtection="0"/>
    <xf numFmtId="168" fontId="1" fillId="0" borderId="0"/>
    <xf numFmtId="168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" fillId="0" borderId="0" applyFont="0" applyFill="0" applyBorder="0" applyAlignment="0" applyProtection="0"/>
    <xf numFmtId="168" fontId="1" fillId="0" borderId="0"/>
    <xf numFmtId="0" fontId="1" fillId="0" borderId="0"/>
    <xf numFmtId="168" fontId="1" fillId="0" borderId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" fillId="0" borderId="0"/>
  </cellStyleXfs>
  <cellXfs count="537">
    <xf numFmtId="0" fontId="0" fillId="0" borderId="0" xfId="0"/>
    <xf numFmtId="0" fontId="1" fillId="0" borderId="0" xfId="0" applyFont="1" applyBorder="1"/>
    <xf numFmtId="0" fontId="1" fillId="0" borderId="0" xfId="0" applyFont="1"/>
    <xf numFmtId="0" fontId="4" fillId="0" borderId="0" xfId="0" applyFont="1" applyAlignment="1">
      <alignment horizontal="left" wrapText="1"/>
    </xf>
    <xf numFmtId="3" fontId="5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horizontal="center" wrapText="1"/>
    </xf>
    <xf numFmtId="0" fontId="6" fillId="0" borderId="0" xfId="0" applyFont="1"/>
    <xf numFmtId="4" fontId="9" fillId="2" borderId="1" xfId="0" applyNumberFormat="1" applyFont="1" applyFill="1" applyBorder="1" applyAlignment="1">
      <alignment horizontal="center" vertical="center" wrapText="1"/>
    </xf>
    <xf numFmtId="0" fontId="4" fillId="0" borderId="0" xfId="4" applyFont="1" applyAlignment="1">
      <alignment horizontal="left" wrapText="1"/>
    </xf>
    <xf numFmtId="3" fontId="5" fillId="0" borderId="0" xfId="4" applyNumberFormat="1" applyFont="1" applyAlignment="1">
      <alignment horizontal="center" wrapText="1"/>
    </xf>
    <xf numFmtId="4" fontId="5" fillId="0" borderId="0" xfId="4" applyNumberFormat="1" applyFont="1" applyAlignment="1">
      <alignment horizontal="center" wrapText="1"/>
    </xf>
    <xf numFmtId="0" fontId="1" fillId="0" borderId="0" xfId="4" applyFont="1"/>
    <xf numFmtId="0" fontId="7" fillId="0" borderId="0" xfId="0" applyFont="1"/>
    <xf numFmtId="0" fontId="6" fillId="0" borderId="0" xfId="0" applyFont="1" applyAlignment="1"/>
    <xf numFmtId="0" fontId="10" fillId="0" borderId="0" xfId="0" applyFont="1"/>
    <xf numFmtId="2" fontId="11" fillId="0" borderId="21" xfId="0" applyNumberFormat="1" applyFont="1" applyBorder="1"/>
    <xf numFmtId="0" fontId="7" fillId="0" borderId="0" xfId="0" applyFont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167" fontId="11" fillId="0" borderId="22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9" fillId="5" borderId="1" xfId="16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72" applyNumberFormat="1" applyFont="1" applyFill="1" applyBorder="1" applyAlignment="1">
      <alignment horizontal="center" vertical="center" wrapText="1"/>
    </xf>
    <xf numFmtId="3" fontId="16" fillId="0" borderId="1" xfId="89" applyNumberFormat="1" applyFont="1" applyFill="1" applyBorder="1" applyAlignment="1">
      <alignment horizontal="center" vertical="center" wrapText="1"/>
    </xf>
    <xf numFmtId="169" fontId="16" fillId="0" borderId="1" xfId="72" applyNumberFormat="1" applyFont="1" applyFill="1" applyBorder="1" applyAlignment="1">
      <alignment horizontal="center" vertical="center"/>
    </xf>
    <xf numFmtId="1" fontId="7" fillId="0" borderId="0" xfId="0" applyNumberFormat="1" applyFont="1"/>
    <xf numFmtId="0" fontId="10" fillId="0" borderId="0" xfId="0" applyFont="1" applyAlignment="1">
      <alignment horizontal="right"/>
    </xf>
    <xf numFmtId="43" fontId="9" fillId="5" borderId="1" xfId="61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4" fontId="6" fillId="0" borderId="0" xfId="0" applyNumberFormat="1" applyFont="1"/>
    <xf numFmtId="0" fontId="19" fillId="0" borderId="0" xfId="0" applyFont="1"/>
    <xf numFmtId="0" fontId="16" fillId="0" borderId="1" xfId="0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9" fillId="0" borderId="0" xfId="0" applyFont="1"/>
    <xf numFmtId="0" fontId="4" fillId="4" borderId="5" xfId="4" applyFont="1" applyFill="1" applyBorder="1" applyAlignment="1">
      <alignment horizontal="center" vertical="center" wrapText="1"/>
    </xf>
    <xf numFmtId="3" fontId="4" fillId="4" borderId="5" xfId="3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9" fillId="2" borderId="1" xfId="5" applyNumberFormat="1" applyFont="1" applyFill="1" applyBorder="1" applyAlignment="1">
      <alignment horizontal="center" vertical="center" wrapText="1"/>
    </xf>
    <xf numFmtId="1" fontId="9" fillId="2" borderId="1" xfId="5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165" fontId="11" fillId="0" borderId="22" xfId="0" applyNumberFormat="1" applyFont="1" applyBorder="1"/>
    <xf numFmtId="2" fontId="11" fillId="0" borderId="26" xfId="0" applyNumberFormat="1" applyFont="1" applyBorder="1"/>
    <xf numFmtId="0" fontId="6" fillId="0" borderId="21" xfId="0" applyFont="1" applyBorder="1"/>
    <xf numFmtId="0" fontId="7" fillId="0" borderId="21" xfId="0" applyFont="1" applyBorder="1" applyAlignment="1">
      <alignment vertical="center" wrapText="1"/>
    </xf>
    <xf numFmtId="3" fontId="4" fillId="4" borderId="5" xfId="8" applyNumberFormat="1" applyFont="1" applyFill="1" applyBorder="1" applyAlignment="1">
      <alignment horizontal="center" vertical="center" wrapText="1"/>
    </xf>
    <xf numFmtId="4" fontId="11" fillId="0" borderId="22" xfId="0" applyNumberFormat="1" applyFont="1" applyBorder="1"/>
    <xf numFmtId="0" fontId="7" fillId="0" borderId="22" xfId="0" applyFont="1" applyBorder="1"/>
    <xf numFmtId="169" fontId="4" fillId="0" borderId="28" xfId="0" applyNumberFormat="1" applyFont="1" applyBorder="1"/>
    <xf numFmtId="169" fontId="4" fillId="0" borderId="22" xfId="0" applyNumberFormat="1" applyFont="1" applyBorder="1"/>
    <xf numFmtId="169" fontId="4" fillId="0" borderId="17" xfId="0" applyNumberFormat="1" applyFont="1" applyBorder="1"/>
    <xf numFmtId="43" fontId="9" fillId="0" borderId="0" xfId="0" applyNumberFormat="1" applyFont="1"/>
    <xf numFmtId="169" fontId="9" fillId="0" borderId="0" xfId="0" applyNumberFormat="1" applyFont="1"/>
    <xf numFmtId="167" fontId="11" fillId="0" borderId="32" xfId="0" applyNumberFormat="1" applyFont="1" applyBorder="1" applyAlignment="1"/>
    <xf numFmtId="167" fontId="11" fillId="0" borderId="33" xfId="0" applyNumberFormat="1" applyFont="1" applyBorder="1" applyAlignment="1">
      <alignment horizontal="right"/>
    </xf>
    <xf numFmtId="167" fontId="4" fillId="4" borderId="21" xfId="0" applyNumberFormat="1" applyFont="1" applyFill="1" applyBorder="1"/>
    <xf numFmtId="167" fontId="4" fillId="4" borderId="18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9" fillId="5" borderId="1" xfId="16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right" vertical="center" wrapText="1"/>
    </xf>
    <xf numFmtId="43" fontId="7" fillId="2" borderId="1" xfId="5" applyFont="1" applyFill="1" applyBorder="1" applyAlignment="1">
      <alignment horizontal="center" vertical="center"/>
    </xf>
    <xf numFmtId="1" fontId="9" fillId="0" borderId="1" xfId="5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43" fontId="7" fillId="0" borderId="0" xfId="5" applyFont="1"/>
    <xf numFmtId="43" fontId="9" fillId="5" borderId="1" xfId="61" applyFont="1" applyFill="1" applyBorder="1" applyAlignment="1">
      <alignment horizontal="center" vertical="center"/>
    </xf>
    <xf numFmtId="43" fontId="9" fillId="5" borderId="16" xfId="61" applyFont="1" applyFill="1" applyBorder="1" applyAlignment="1">
      <alignment horizontal="center" vertical="center"/>
    </xf>
    <xf numFmtId="37" fontId="9" fillId="2" borderId="1" xfId="5" applyNumberFormat="1" applyFont="1" applyFill="1" applyBorder="1" applyAlignment="1">
      <alignment horizontal="center" vertical="center" wrapText="1"/>
    </xf>
    <xf numFmtId="43" fontId="9" fillId="5" borderId="16" xfId="61" applyFont="1" applyFill="1" applyBorder="1" applyAlignment="1">
      <alignment horizontal="right" vertical="center"/>
    </xf>
    <xf numFmtId="43" fontId="7" fillId="0" borderId="0" xfId="0" applyNumberFormat="1" applyFont="1"/>
    <xf numFmtId="39" fontId="9" fillId="0" borderId="16" xfId="18" applyNumberFormat="1" applyFont="1" applyBorder="1" applyAlignment="1">
      <alignment horizontal="right"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26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4" fontId="27" fillId="2" borderId="10" xfId="0" applyNumberFormat="1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left" vertical="top" wrapText="1"/>
    </xf>
    <xf numFmtId="0" fontId="10" fillId="0" borderId="10" xfId="0" applyFont="1" applyBorder="1" applyAlignment="1">
      <alignment horizontal="center" vertical="center"/>
    </xf>
    <xf numFmtId="165" fontId="28" fillId="0" borderId="10" xfId="0" applyNumberFormat="1" applyFont="1" applyBorder="1" applyAlignment="1">
      <alignment horizontal="right" vertical="center" wrapText="1"/>
    </xf>
    <xf numFmtId="4" fontId="1" fillId="2" borderId="10" xfId="0" applyNumberFormat="1" applyFont="1" applyFill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0" fillId="0" borderId="16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3" fontId="28" fillId="0" borderId="4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center" vertical="center"/>
    </xf>
    <xf numFmtId="165" fontId="28" fillId="0" borderId="4" xfId="0" applyNumberFormat="1" applyFont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4" fontId="1" fillId="2" borderId="10" xfId="4" applyNumberFormat="1" applyFont="1" applyFill="1" applyBorder="1" applyAlignment="1">
      <alignment horizontal="left" vertical="top" wrapText="1"/>
    </xf>
    <xf numFmtId="4" fontId="1" fillId="2" borderId="1" xfId="4" applyNumberFormat="1" applyFont="1" applyFill="1" applyBorder="1" applyAlignment="1">
      <alignment horizontal="left" vertical="top" wrapText="1"/>
    </xf>
    <xf numFmtId="4" fontId="1" fillId="2" borderId="4" xfId="4" applyNumberFormat="1" applyFont="1" applyFill="1" applyBorder="1" applyAlignment="1">
      <alignment horizontal="left" vertical="top" wrapText="1"/>
    </xf>
    <xf numFmtId="4" fontId="6" fillId="0" borderId="10" xfId="4" applyNumberFormat="1" applyFont="1" applyBorder="1" applyAlignment="1">
      <alignment horizontal="right" vertical="center" wrapText="1"/>
    </xf>
    <xf numFmtId="4" fontId="6" fillId="0" borderId="1" xfId="4" applyNumberFormat="1" applyFont="1" applyBorder="1" applyAlignment="1">
      <alignment horizontal="right" vertical="center" wrapText="1"/>
    </xf>
    <xf numFmtId="4" fontId="6" fillId="0" borderId="4" xfId="4" applyNumberFormat="1" applyFont="1" applyBorder="1" applyAlignment="1">
      <alignment horizontal="right" vertical="center" wrapText="1"/>
    </xf>
    <xf numFmtId="4" fontId="23" fillId="0" borderId="22" xfId="0" applyNumberFormat="1" applyFont="1" applyBorder="1" applyAlignment="1"/>
    <xf numFmtId="2" fontId="23" fillId="0" borderId="22" xfId="0" applyNumberFormat="1" applyFont="1" applyBorder="1" applyAlignment="1"/>
    <xf numFmtId="2" fontId="23" fillId="0" borderId="17" xfId="0" applyNumberFormat="1" applyFont="1" applyBorder="1" applyAlignment="1"/>
    <xf numFmtId="0" fontId="22" fillId="0" borderId="21" xfId="0" applyFont="1" applyBorder="1"/>
    <xf numFmtId="0" fontId="22" fillId="0" borderId="0" xfId="0" applyFont="1"/>
    <xf numFmtId="0" fontId="26" fillId="0" borderId="9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4" fontId="27" fillId="0" borderId="10" xfId="5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/>
    </xf>
    <xf numFmtId="167" fontId="26" fillId="0" borderId="10" xfId="0" applyNumberFormat="1" applyFont="1" applyBorder="1" applyAlignment="1">
      <alignment horizontal="right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4" fontId="27" fillId="0" borderId="1" xfId="5" applyNumberFormat="1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left" vertical="center" wrapText="1"/>
    </xf>
    <xf numFmtId="4" fontId="27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167" fontId="26" fillId="0" borderId="1" xfId="0" applyNumberFormat="1" applyFont="1" applyBorder="1" applyAlignment="1">
      <alignment horizontal="right" vertical="center" wrapText="1"/>
    </xf>
    <xf numFmtId="0" fontId="26" fillId="0" borderId="1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67" fontId="27" fillId="0" borderId="1" xfId="0" applyNumberFormat="1" applyFont="1" applyBorder="1" applyAlignment="1">
      <alignment horizontal="right"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left" vertical="center" wrapText="1"/>
    </xf>
    <xf numFmtId="4" fontId="27" fillId="0" borderId="4" xfId="0" applyNumberFormat="1" applyFont="1" applyFill="1" applyBorder="1" applyAlignment="1">
      <alignment horizontal="center" vertical="center" wrapText="1"/>
    </xf>
    <xf numFmtId="4" fontId="27" fillId="0" borderId="4" xfId="5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4" fontId="27" fillId="0" borderId="4" xfId="0" applyNumberFormat="1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167" fontId="27" fillId="0" borderId="4" xfId="0" applyNumberFormat="1" applyFont="1" applyBorder="1" applyAlignment="1">
      <alignment horizontal="right" vertical="center" wrapText="1"/>
    </xf>
    <xf numFmtId="167" fontId="26" fillId="0" borderId="4" xfId="0" applyNumberFormat="1" applyFont="1" applyBorder="1" applyAlignment="1">
      <alignment horizontal="right" vertical="center" wrapText="1"/>
    </xf>
    <xf numFmtId="0" fontId="26" fillId="0" borderId="3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5" xfId="0" applyFont="1" applyBorder="1"/>
    <xf numFmtId="0" fontId="1" fillId="0" borderId="27" xfId="0" applyFont="1" applyBorder="1"/>
    <xf numFmtId="0" fontId="27" fillId="0" borderId="10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4" fontId="27" fillId="2" borderId="1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left" vertical="top" wrapText="1"/>
    </xf>
    <xf numFmtId="4" fontId="27" fillId="2" borderId="4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4" fontId="23" fillId="0" borderId="22" xfId="0" applyNumberFormat="1" applyFont="1" applyBorder="1"/>
    <xf numFmtId="2" fontId="23" fillId="0" borderId="22" xfId="0" applyNumberFormat="1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4" fontId="1" fillId="2" borderId="4" xfId="0" applyNumberFormat="1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wrapText="1"/>
    </xf>
    <xf numFmtId="3" fontId="5" fillId="0" borderId="13" xfId="0" applyNumberFormat="1" applyFont="1" applyBorder="1" applyAlignment="1">
      <alignment horizontal="center" wrapText="1"/>
    </xf>
    <xf numFmtId="4" fontId="5" fillId="0" borderId="13" xfId="0" applyNumberFormat="1" applyFont="1" applyBorder="1" applyAlignment="1">
      <alignment horizontal="center" wrapText="1"/>
    </xf>
    <xf numFmtId="0" fontId="10" fillId="0" borderId="13" xfId="0" applyFont="1" applyBorder="1"/>
    <xf numFmtId="0" fontId="10" fillId="0" borderId="25" xfId="0" applyFont="1" applyBorder="1"/>
    <xf numFmtId="0" fontId="4" fillId="0" borderId="0" xfId="0" applyFont="1" applyBorder="1" applyAlignment="1">
      <alignment horizontal="left" wrapText="1"/>
    </xf>
    <xf numFmtId="3" fontId="5" fillId="0" borderId="0" xfId="0" applyNumberFormat="1" applyFont="1" applyBorder="1" applyAlignment="1">
      <alignment horizontal="center" wrapText="1"/>
    </xf>
    <xf numFmtId="4" fontId="5" fillId="0" borderId="0" xfId="0" applyNumberFormat="1" applyFont="1" applyBorder="1" applyAlignment="1">
      <alignment horizontal="center" wrapText="1"/>
    </xf>
    <xf numFmtId="0" fontId="10" fillId="0" borderId="0" xfId="0" applyFont="1" applyBorder="1"/>
    <xf numFmtId="0" fontId="10" fillId="0" borderId="27" xfId="0" applyFont="1" applyBorder="1"/>
    <xf numFmtId="0" fontId="25" fillId="0" borderId="10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13" xfId="0" applyBorder="1"/>
    <xf numFmtId="0" fontId="0" fillId="0" borderId="25" xfId="0" applyBorder="1"/>
    <xf numFmtId="0" fontId="0" fillId="0" borderId="0" xfId="0" applyBorder="1"/>
    <xf numFmtId="0" fontId="0" fillId="0" borderId="27" xfId="0" applyBorder="1"/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center" vertical="center"/>
    </xf>
    <xf numFmtId="3" fontId="1" fillId="0" borderId="10" xfId="89" quotePrefix="1" applyNumberFormat="1" applyFont="1" applyFill="1" applyBorder="1" applyAlignment="1">
      <alignment horizontal="center" vertical="center" wrapText="1"/>
    </xf>
    <xf numFmtId="0" fontId="1" fillId="0" borderId="10" xfId="89" quotePrefix="1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" xfId="7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89" applyNumberFormat="1" applyFont="1" applyFill="1" applyBorder="1" applyAlignment="1">
      <alignment horizontal="center" vertical="center" wrapText="1"/>
    </xf>
    <xf numFmtId="3" fontId="1" fillId="0" borderId="1" xfId="89" quotePrefix="1" applyNumberFormat="1" applyFont="1" applyFill="1" applyBorder="1" applyAlignment="1">
      <alignment horizontal="center" vertical="center" wrapText="1"/>
    </xf>
    <xf numFmtId="0" fontId="1" fillId="0" borderId="1" xfId="89" quotePrefix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1" fillId="0" borderId="1" xfId="89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72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9" fontId="27" fillId="0" borderId="1" xfId="72" applyNumberFormat="1" applyFont="1" applyFill="1" applyBorder="1" applyAlignment="1">
      <alignment horizontal="center" vertical="center"/>
    </xf>
    <xf numFmtId="169" fontId="27" fillId="0" borderId="1" xfId="0" quotePrefix="1" applyNumberFormat="1" applyFont="1" applyBorder="1" applyAlignment="1">
      <alignment horizontal="center" vertical="center"/>
    </xf>
    <xf numFmtId="0" fontId="10" fillId="0" borderId="0" xfId="0" applyFont="1" applyFill="1"/>
    <xf numFmtId="4" fontId="7" fillId="0" borderId="0" xfId="0" applyNumberFormat="1" applyFont="1" applyFill="1"/>
    <xf numFmtId="3" fontId="9" fillId="0" borderId="1" xfId="16" applyNumberFormat="1" applyFont="1" applyFill="1" applyBorder="1" applyAlignment="1">
      <alignment horizontal="center" vertical="center" wrapText="1"/>
    </xf>
    <xf numFmtId="4" fontId="9" fillId="0" borderId="1" xfId="16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3" fontId="15" fillId="0" borderId="0" xfId="5" applyFont="1" applyAlignment="1">
      <alignment horizontal="right"/>
    </xf>
    <xf numFmtId="43" fontId="15" fillId="0" borderId="0" xfId="0" applyNumberFormat="1" applyFont="1" applyAlignment="1">
      <alignment horizontal="right"/>
    </xf>
    <xf numFmtId="0" fontId="4" fillId="0" borderId="0" xfId="0" applyFont="1" applyFill="1" applyBorder="1" applyAlignment="1"/>
    <xf numFmtId="0" fontId="4" fillId="0" borderId="7" xfId="0" applyFont="1" applyFill="1" applyBorder="1" applyAlignment="1"/>
    <xf numFmtId="0" fontId="9" fillId="0" borderId="0" xfId="0" applyFont="1" applyFill="1"/>
    <xf numFmtId="4" fontId="9" fillId="0" borderId="0" xfId="0" applyNumberFormat="1" applyFont="1" applyFill="1"/>
    <xf numFmtId="0" fontId="9" fillId="0" borderId="1" xfId="2" applyFont="1" applyFill="1" applyBorder="1" applyAlignment="1">
      <alignment horizontal="center" vertical="center" wrapText="1"/>
    </xf>
    <xf numFmtId="0" fontId="9" fillId="2" borderId="1" xfId="93" applyFont="1" applyFill="1" applyBorder="1" applyAlignment="1">
      <alignment horizontal="center" vertical="center" wrapText="1"/>
    </xf>
    <xf numFmtId="0" fontId="9" fillId="0" borderId="1" xfId="88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7" fillId="6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1" fontId="15" fillId="0" borderId="0" xfId="0" applyNumberFormat="1" applyFont="1"/>
    <xf numFmtId="170" fontId="15" fillId="0" borderId="0" xfId="0" applyNumberFormat="1" applyFont="1"/>
    <xf numFmtId="4" fontId="14" fillId="2" borderId="1" xfId="0" applyNumberFormat="1" applyFont="1" applyFill="1" applyBorder="1" applyAlignment="1">
      <alignment horizontal="right" vertical="center" wrapText="1"/>
    </xf>
    <xf numFmtId="43" fontId="14" fillId="5" borderId="1" xfId="6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9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/>
    <xf numFmtId="4" fontId="14" fillId="2" borderId="16" xfId="0" applyNumberFormat="1" applyFont="1" applyFill="1" applyBorder="1" applyAlignment="1">
      <alignment horizontal="right" vertical="center" wrapText="1"/>
    </xf>
    <xf numFmtId="43" fontId="14" fillId="5" borderId="16" xfId="6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/>
    </xf>
    <xf numFmtId="4" fontId="7" fillId="0" borderId="5" xfId="0" applyNumberFormat="1" applyFont="1" applyBorder="1" applyAlignment="1">
      <alignment horizontal="center" vertical="center" wrapText="1"/>
    </xf>
    <xf numFmtId="43" fontId="14" fillId="5" borderId="5" xfId="61" applyFont="1" applyFill="1" applyBorder="1" applyAlignment="1">
      <alignment horizontal="right" vertical="center"/>
    </xf>
    <xf numFmtId="43" fontId="14" fillId="5" borderId="6" xfId="61" applyFont="1" applyFill="1" applyBorder="1" applyAlignment="1">
      <alignment horizontal="right" vertical="center"/>
    </xf>
    <xf numFmtId="0" fontId="11" fillId="0" borderId="31" xfId="0" applyFont="1" applyBorder="1" applyAlignment="1">
      <alignment horizontal="right"/>
    </xf>
    <xf numFmtId="43" fontId="11" fillId="0" borderId="31" xfId="0" applyNumberFormat="1" applyFont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1" fontId="15" fillId="0" borderId="0" xfId="0" applyNumberFormat="1" applyFont="1" applyAlignment="1">
      <alignment horizontal="center"/>
    </xf>
    <xf numFmtId="4" fontId="10" fillId="0" borderId="36" xfId="0" applyNumberFormat="1" applyFont="1" applyBorder="1" applyAlignment="1">
      <alignment horizontal="center"/>
    </xf>
    <xf numFmtId="4" fontId="10" fillId="0" borderId="31" xfId="0" applyNumberFormat="1" applyFont="1" applyBorder="1" applyAlignment="1">
      <alignment horizontal="center"/>
    </xf>
    <xf numFmtId="43" fontId="10" fillId="0" borderId="31" xfId="0" applyNumberFormat="1" applyFont="1" applyBorder="1" applyAlignment="1">
      <alignment horizontal="right"/>
    </xf>
    <xf numFmtId="43" fontId="10" fillId="0" borderId="35" xfId="0" applyNumberFormat="1" applyFont="1" applyBorder="1" applyAlignment="1">
      <alignment horizontal="right"/>
    </xf>
    <xf numFmtId="3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4" fontId="7" fillId="0" borderId="1" xfId="0" applyNumberFormat="1" applyFont="1" applyFill="1" applyBorder="1" applyAlignment="1">
      <alignment horizontal="center" vertical="center"/>
    </xf>
    <xf numFmtId="44" fontId="7" fillId="0" borderId="16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/>
    </xf>
    <xf numFmtId="4" fontId="7" fillId="0" borderId="10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44" fontId="7" fillId="0" borderId="10" xfId="0" applyNumberFormat="1" applyFont="1" applyFill="1" applyBorder="1" applyAlignment="1">
      <alignment horizontal="center" vertical="center"/>
    </xf>
    <xf numFmtId="44" fontId="7" fillId="0" borderId="1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4" fontId="7" fillId="0" borderId="4" xfId="0" applyNumberFormat="1" applyFont="1" applyFill="1" applyBorder="1" applyAlignment="1">
      <alignment horizontal="center" vertical="center"/>
    </xf>
    <xf numFmtId="44" fontId="7" fillId="0" borderId="3" xfId="0" applyNumberFormat="1" applyFont="1" applyFill="1" applyBorder="1" applyAlignment="1">
      <alignment horizontal="center" vertical="center"/>
    </xf>
    <xf numFmtId="44" fontId="15" fillId="4" borderId="36" xfId="0" applyNumberFormat="1" applyFont="1" applyFill="1" applyBorder="1" applyAlignment="1">
      <alignment vertical="center"/>
    </xf>
    <xf numFmtId="44" fontId="15" fillId="4" borderId="31" xfId="0" applyNumberFormat="1" applyFont="1" applyFill="1" applyBorder="1" applyAlignment="1">
      <alignment vertical="center"/>
    </xf>
    <xf numFmtId="44" fontId="15" fillId="4" borderId="35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left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44" fontId="5" fillId="0" borderId="10" xfId="72" applyNumberFormat="1" applyFont="1" applyFill="1" applyBorder="1" applyAlignment="1">
      <alignment horizontal="center" vertical="center" wrapText="1"/>
    </xf>
    <xf numFmtId="169" fontId="1" fillId="0" borderId="10" xfId="0" quotePrefix="1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4" fontId="5" fillId="0" borderId="1" xfId="72" applyNumberFormat="1" applyFont="1" applyFill="1" applyBorder="1" applyAlignment="1">
      <alignment horizontal="center" vertical="center" wrapText="1"/>
    </xf>
    <xf numFmtId="169" fontId="1" fillId="0" borderId="1" xfId="0" quotePrefix="1" applyNumberFormat="1" applyFont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9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1" fillId="0" borderId="4" xfId="89" quotePrefix="1" applyNumberFormat="1" applyFont="1" applyFill="1" applyBorder="1" applyAlignment="1">
      <alignment horizontal="center" vertical="center" wrapText="1"/>
    </xf>
    <xf numFmtId="0" fontId="1" fillId="0" borderId="4" xfId="89" quotePrefix="1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44" fontId="5" fillId="0" borderId="4" xfId="72" applyNumberFormat="1" applyFont="1" applyFill="1" applyBorder="1" applyAlignment="1">
      <alignment horizontal="center" vertical="center" wrapText="1"/>
    </xf>
    <xf numFmtId="169" fontId="1" fillId="0" borderId="4" xfId="0" quotePrefix="1" applyNumberFormat="1" applyFont="1" applyBorder="1" applyAlignment="1">
      <alignment horizontal="center" vertical="center"/>
    </xf>
    <xf numFmtId="1" fontId="29" fillId="0" borderId="9" xfId="5" applyNumberFormat="1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 wrapText="1"/>
    </xf>
    <xf numFmtId="3" fontId="29" fillId="5" borderId="10" xfId="85" applyNumberFormat="1" applyFont="1" applyFill="1" applyBorder="1" applyAlignment="1">
      <alignment horizontal="center" vertical="center"/>
    </xf>
    <xf numFmtId="4" fontId="29" fillId="5" borderId="10" xfId="16" applyNumberFormat="1" applyFont="1" applyFill="1" applyBorder="1" applyAlignment="1">
      <alignment horizontal="center" vertical="center" wrapText="1"/>
    </xf>
    <xf numFmtId="2" fontId="29" fillId="5" borderId="10" xfId="61" applyNumberFormat="1" applyFont="1" applyFill="1" applyBorder="1" applyAlignment="1">
      <alignment horizontal="center" vertical="center"/>
    </xf>
    <xf numFmtId="2" fontId="29" fillId="0" borderId="10" xfId="18" applyNumberFormat="1" applyFont="1" applyBorder="1" applyAlignment="1">
      <alignment horizontal="center" vertical="center"/>
    </xf>
    <xf numFmtId="4" fontId="29" fillId="2" borderId="10" xfId="0" applyNumberFormat="1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167" fontId="29" fillId="5" borderId="10" xfId="61" applyNumberFormat="1" applyFont="1" applyFill="1" applyBorder="1" applyAlignment="1">
      <alignment horizontal="right" vertical="center"/>
    </xf>
    <xf numFmtId="167" fontId="29" fillId="0" borderId="10" xfId="18" applyNumberFormat="1" applyFont="1" applyBorder="1" applyAlignment="1">
      <alignment horizontal="right" vertical="center"/>
    </xf>
    <xf numFmtId="1" fontId="29" fillId="0" borderId="14" xfId="5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top" wrapText="1"/>
    </xf>
    <xf numFmtId="0" fontId="31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29" fillId="5" borderId="1" xfId="85" applyNumberFormat="1" applyFont="1" applyFill="1" applyBorder="1" applyAlignment="1">
      <alignment horizontal="center" vertical="center"/>
    </xf>
    <xf numFmtId="4" fontId="29" fillId="5" borderId="1" xfId="16" applyNumberFormat="1" applyFont="1" applyFill="1" applyBorder="1" applyAlignment="1">
      <alignment horizontal="center" vertical="center" wrapText="1"/>
    </xf>
    <xf numFmtId="2" fontId="29" fillId="5" borderId="1" xfId="61" applyNumberFormat="1" applyFont="1" applyFill="1" applyBorder="1" applyAlignment="1">
      <alignment horizontal="center" vertical="center"/>
    </xf>
    <xf numFmtId="2" fontId="29" fillId="0" borderId="1" xfId="18" applyNumberFormat="1" applyFont="1" applyBorder="1" applyAlignment="1">
      <alignment horizontal="center" vertical="center"/>
    </xf>
    <xf numFmtId="4" fontId="29" fillId="2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67" fontId="29" fillId="5" borderId="1" xfId="61" applyNumberFormat="1" applyFont="1" applyFill="1" applyBorder="1" applyAlignment="1">
      <alignment horizontal="right" vertical="center"/>
    </xf>
    <xf numFmtId="167" fontId="29" fillId="0" borderId="1" xfId="18" applyNumberFormat="1" applyFont="1" applyBorder="1" applyAlignment="1">
      <alignment horizontal="right" vertical="center"/>
    </xf>
    <xf numFmtId="1" fontId="29" fillId="0" borderId="2" xfId="5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left" vertical="top" wrapText="1"/>
    </xf>
    <xf numFmtId="0" fontId="31" fillId="6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29" fillId="5" borderId="4" xfId="85" applyNumberFormat="1" applyFont="1" applyFill="1" applyBorder="1" applyAlignment="1">
      <alignment horizontal="center" vertical="center"/>
    </xf>
    <xf numFmtId="4" fontId="29" fillId="5" borderId="4" xfId="16" applyNumberFormat="1" applyFont="1" applyFill="1" applyBorder="1" applyAlignment="1">
      <alignment horizontal="center" vertical="center" wrapText="1"/>
    </xf>
    <xf numFmtId="2" fontId="29" fillId="5" borderId="4" xfId="61" applyNumberFormat="1" applyFont="1" applyFill="1" applyBorder="1" applyAlignment="1">
      <alignment horizontal="center" vertical="center"/>
    </xf>
    <xf numFmtId="2" fontId="29" fillId="0" borderId="4" xfId="18" applyNumberFormat="1" applyFont="1" applyBorder="1" applyAlignment="1">
      <alignment horizontal="center" vertical="center"/>
    </xf>
    <xf numFmtId="4" fontId="29" fillId="2" borderId="4" xfId="0" applyNumberFormat="1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167" fontId="29" fillId="5" borderId="4" xfId="61" applyNumberFormat="1" applyFont="1" applyFill="1" applyBorder="1" applyAlignment="1">
      <alignment horizontal="right" vertical="center"/>
    </xf>
    <xf numFmtId="167" fontId="29" fillId="0" borderId="4" xfId="18" applyNumberFormat="1" applyFont="1" applyBorder="1" applyAlignment="1">
      <alignment horizontal="right" vertical="center"/>
    </xf>
    <xf numFmtId="3" fontId="7" fillId="5" borderId="1" xfId="16" applyNumberFormat="1" applyFont="1" applyFill="1" applyBorder="1" applyAlignment="1">
      <alignment horizontal="center" vertical="center" wrapText="1"/>
    </xf>
    <xf numFmtId="4" fontId="7" fillId="0" borderId="1" xfId="16" applyNumberFormat="1" applyFont="1" applyFill="1" applyBorder="1" applyAlignment="1">
      <alignment horizontal="center" vertical="center" wrapText="1"/>
    </xf>
    <xf numFmtId="4" fontId="7" fillId="5" borderId="1" xfId="16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3" fontId="7" fillId="5" borderId="1" xfId="61" applyFont="1" applyFill="1" applyBorder="1" applyAlignment="1">
      <alignment horizontal="right" vertical="center"/>
    </xf>
    <xf numFmtId="43" fontId="7" fillId="5" borderId="16" xfId="61" applyFont="1" applyFill="1" applyBorder="1" applyAlignment="1">
      <alignment horizontal="right" vertical="center"/>
    </xf>
    <xf numFmtId="1" fontId="7" fillId="2" borderId="1" xfId="5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4" fontId="7" fillId="2" borderId="0" xfId="0" applyNumberFormat="1" applyFont="1" applyFill="1"/>
    <xf numFmtId="0" fontId="7" fillId="2" borderId="14" xfId="0" applyFont="1" applyFill="1" applyBorder="1" applyAlignment="1">
      <alignment horizontal="center" vertical="center"/>
    </xf>
    <xf numFmtId="3" fontId="9" fillId="2" borderId="1" xfId="16" applyNumberFormat="1" applyFont="1" applyFill="1" applyBorder="1" applyAlignment="1">
      <alignment horizontal="center" vertical="center" wrapText="1"/>
    </xf>
    <xf numFmtId="4" fontId="9" fillId="2" borderId="1" xfId="16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9" fillId="2" borderId="1" xfId="61" applyFont="1" applyFill="1" applyBorder="1" applyAlignment="1">
      <alignment horizontal="right" vertical="center"/>
    </xf>
    <xf numFmtId="0" fontId="10" fillId="6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3" fontId="7" fillId="2" borderId="1" xfId="16" applyNumberFormat="1" applyFont="1" applyFill="1" applyBorder="1" applyAlignment="1">
      <alignment horizontal="center" vertical="center" wrapText="1"/>
    </xf>
    <xf numFmtId="4" fontId="7" fillId="2" borderId="1" xfId="16" applyNumberFormat="1" applyFont="1" applyFill="1" applyBorder="1" applyAlignment="1">
      <alignment horizontal="center" vertical="center" wrapText="1"/>
    </xf>
    <xf numFmtId="43" fontId="7" fillId="2" borderId="1" xfId="61" applyFont="1" applyFill="1" applyBorder="1" applyAlignment="1">
      <alignment horizontal="right" vertical="center"/>
    </xf>
    <xf numFmtId="39" fontId="7" fillId="2" borderId="16" xfId="18" applyNumberFormat="1" applyFont="1" applyFill="1" applyBorder="1" applyAlignment="1">
      <alignment horizontal="right" vertical="center"/>
    </xf>
    <xf numFmtId="43" fontId="7" fillId="2" borderId="0" xfId="5" applyFont="1" applyFill="1"/>
    <xf numFmtId="0" fontId="26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4" fillId="4" borderId="1" xfId="4" applyFont="1" applyFill="1" applyBorder="1" applyAlignment="1">
      <alignment horizontal="center" vertical="center" wrapText="1"/>
    </xf>
    <xf numFmtId="3" fontId="4" fillId="4" borderId="1" xfId="3" applyNumberFormat="1" applyFont="1" applyFill="1" applyBorder="1" applyAlignment="1">
      <alignment horizontal="center" vertical="center" wrapText="1"/>
    </xf>
    <xf numFmtId="169" fontId="4" fillId="0" borderId="4" xfId="0" applyNumberFormat="1" applyFont="1" applyBorder="1"/>
    <xf numFmtId="4" fontId="2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0" fontId="11" fillId="0" borderId="34" xfId="0" applyFont="1" applyBorder="1" applyAlignment="1">
      <alignment horizontal="right" vertical="center"/>
    </xf>
    <xf numFmtId="0" fontId="11" fillId="0" borderId="31" xfId="0" applyFont="1" applyBorder="1" applyAlignment="1">
      <alignment horizontal="right" vertical="center"/>
    </xf>
    <xf numFmtId="0" fontId="11" fillId="0" borderId="35" xfId="0" applyFont="1" applyBorder="1" applyAlignment="1">
      <alignment horizontal="right" vertical="center"/>
    </xf>
    <xf numFmtId="1" fontId="4" fillId="3" borderId="10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4" fontId="4" fillId="3" borderId="11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4" fontId="4" fillId="3" borderId="10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3" fontId="4" fillId="4" borderId="10" xfId="8" applyNumberFormat="1" applyFont="1" applyFill="1" applyBorder="1" applyAlignment="1">
      <alignment horizontal="center" vertical="center" wrapText="1"/>
    </xf>
    <xf numFmtId="2" fontId="4" fillId="3" borderId="10" xfId="4" applyNumberFormat="1" applyFont="1" applyFill="1" applyBorder="1" applyAlignment="1">
      <alignment horizontal="center" vertical="center" wrapText="1"/>
    </xf>
    <xf numFmtId="2" fontId="4" fillId="3" borderId="5" xfId="4" applyNumberFormat="1" applyFont="1" applyFill="1" applyBorder="1" applyAlignment="1">
      <alignment horizontal="center" vertical="center" wrapText="1"/>
    </xf>
    <xf numFmtId="4" fontId="4" fillId="3" borderId="30" xfId="4" applyNumberFormat="1" applyFont="1" applyFill="1" applyBorder="1" applyAlignment="1">
      <alignment horizontal="center" vertical="center" wrapText="1"/>
    </xf>
    <xf numFmtId="4" fontId="4" fillId="3" borderId="29" xfId="4" applyNumberFormat="1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right"/>
    </xf>
    <xf numFmtId="0" fontId="4" fillId="4" borderId="18" xfId="0" applyFont="1" applyFill="1" applyBorder="1" applyAlignment="1">
      <alignment horizontal="right"/>
    </xf>
    <xf numFmtId="0" fontId="23" fillId="4" borderId="23" xfId="0" applyFont="1" applyFill="1" applyBorder="1" applyAlignment="1">
      <alignment horizontal="left" vertical="center" wrapText="1"/>
    </xf>
    <xf numFmtId="0" fontId="23" fillId="4" borderId="18" xfId="0" applyFont="1" applyFill="1" applyBorder="1" applyAlignment="1">
      <alignment horizontal="left" vertical="center" wrapText="1"/>
    </xf>
    <xf numFmtId="0" fontId="11" fillId="0" borderId="28" xfId="0" applyFont="1" applyBorder="1" applyAlignment="1">
      <alignment horizontal="right"/>
    </xf>
    <xf numFmtId="0" fontId="11" fillId="0" borderId="26" xfId="0" applyFont="1" applyBorder="1" applyAlignment="1">
      <alignment horizontal="right"/>
    </xf>
    <xf numFmtId="0" fontId="11" fillId="0" borderId="17" xfId="0" applyFont="1" applyBorder="1" applyAlignment="1">
      <alignment horizontal="right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20" fillId="0" borderId="0" xfId="0" applyFont="1" applyFill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4" fillId="3" borderId="9" xfId="4" applyFont="1" applyFill="1" applyBorder="1" applyAlignment="1">
      <alignment horizontal="center" vertical="center" wrapText="1"/>
    </xf>
    <xf numFmtId="0" fontId="4" fillId="3" borderId="20" xfId="4" applyFont="1" applyFill="1" applyBorder="1" applyAlignment="1">
      <alignment horizontal="center" vertical="center" wrapText="1"/>
    </xf>
    <xf numFmtId="0" fontId="4" fillId="3" borderId="10" xfId="4" applyFont="1" applyFill="1" applyBorder="1" applyAlignment="1">
      <alignment horizontal="center" vertical="center" wrapText="1"/>
    </xf>
    <xf numFmtId="0" fontId="4" fillId="3" borderId="5" xfId="4" applyFont="1" applyFill="1" applyBorder="1" applyAlignment="1">
      <alignment horizontal="center" vertical="center" wrapText="1"/>
    </xf>
    <xf numFmtId="0" fontId="4" fillId="4" borderId="10" xfId="4" applyFont="1" applyFill="1" applyBorder="1" applyAlignment="1">
      <alignment horizontal="center" vertical="center" wrapText="1"/>
    </xf>
    <xf numFmtId="3" fontId="4" fillId="4" borderId="10" xfId="3" applyNumberFormat="1" applyFont="1" applyFill="1" applyBorder="1" applyAlignment="1">
      <alignment horizontal="center" vertical="center" wrapText="1"/>
    </xf>
    <xf numFmtId="4" fontId="4" fillId="3" borderId="10" xfId="4" applyNumberFormat="1" applyFont="1" applyFill="1" applyBorder="1" applyAlignment="1">
      <alignment horizontal="center" vertical="center" wrapText="1"/>
    </xf>
    <xf numFmtId="4" fontId="4" fillId="3" borderId="5" xfId="4" applyNumberFormat="1" applyFont="1" applyFill="1" applyBorder="1" applyAlignment="1">
      <alignment horizontal="center" vertical="center" wrapText="1"/>
    </xf>
    <xf numFmtId="4" fontId="4" fillId="3" borderId="8" xfId="4" applyNumberFormat="1" applyFont="1" applyFill="1" applyBorder="1" applyAlignment="1">
      <alignment horizontal="center" vertical="center" wrapText="1"/>
    </xf>
    <xf numFmtId="4" fontId="4" fillId="3" borderId="15" xfId="4" applyNumberFormat="1" applyFont="1" applyFill="1" applyBorder="1" applyAlignment="1">
      <alignment horizontal="center" vertical="center" wrapText="1"/>
    </xf>
    <xf numFmtId="4" fontId="32" fillId="3" borderId="10" xfId="4" applyNumberFormat="1" applyFont="1" applyFill="1" applyBorder="1" applyAlignment="1">
      <alignment horizontal="center" vertical="center" wrapText="1"/>
    </xf>
    <xf numFmtId="4" fontId="32" fillId="3" borderId="1" xfId="4" applyNumberFormat="1" applyFont="1" applyFill="1" applyBorder="1" applyAlignment="1">
      <alignment horizontal="center" vertical="center" wrapText="1"/>
    </xf>
    <xf numFmtId="4" fontId="32" fillId="3" borderId="11" xfId="4" applyNumberFormat="1" applyFont="1" applyFill="1" applyBorder="1" applyAlignment="1">
      <alignment horizontal="center" vertical="center" wrapText="1"/>
    </xf>
    <xf numFmtId="4" fontId="32" fillId="3" borderId="16" xfId="4" applyNumberFormat="1" applyFont="1" applyFill="1" applyBorder="1" applyAlignment="1">
      <alignment horizontal="center" vertical="center" wrapText="1"/>
    </xf>
    <xf numFmtId="2" fontId="4" fillId="3" borderId="1" xfId="4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26" fillId="6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4" fontId="4" fillId="3" borderId="1" xfId="4" applyNumberFormat="1" applyFont="1" applyFill="1" applyBorder="1" applyAlignment="1">
      <alignment horizontal="center" vertical="center" wrapText="1"/>
    </xf>
    <xf numFmtId="0" fontId="4" fillId="3" borderId="14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right" vertical="center"/>
    </xf>
    <xf numFmtId="0" fontId="15" fillId="4" borderId="18" xfId="0" applyFont="1" applyFill="1" applyBorder="1" applyAlignment="1">
      <alignment horizontal="right" vertical="center"/>
    </xf>
    <xf numFmtId="0" fontId="15" fillId="4" borderId="19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" fontId="27" fillId="2" borderId="8" xfId="0" applyNumberFormat="1" applyFont="1" applyFill="1" applyBorder="1" applyAlignment="1">
      <alignment horizontal="left" vertical="top" wrapText="1"/>
    </xf>
    <xf numFmtId="4" fontId="27" fillId="2" borderId="15" xfId="0" applyNumberFormat="1" applyFont="1" applyFill="1" applyBorder="1" applyAlignment="1">
      <alignment horizontal="left" vertical="top" wrapText="1"/>
    </xf>
    <xf numFmtId="4" fontId="27" fillId="2" borderId="33" xfId="0" applyNumberFormat="1" applyFont="1" applyFill="1" applyBorder="1" applyAlignment="1">
      <alignment horizontal="left" vertical="top" wrapText="1"/>
    </xf>
    <xf numFmtId="0" fontId="23" fillId="0" borderId="28" xfId="0" applyFont="1" applyBorder="1" applyAlignment="1">
      <alignment horizontal="right"/>
    </xf>
    <xf numFmtId="0" fontId="23" fillId="0" borderId="26" xfId="0" applyFont="1" applyBorder="1" applyAlignment="1">
      <alignment horizontal="right"/>
    </xf>
    <xf numFmtId="0" fontId="23" fillId="0" borderId="17" xfId="0" applyFont="1" applyBorder="1" applyAlignment="1">
      <alignment horizontal="right"/>
    </xf>
    <xf numFmtId="0" fontId="24" fillId="0" borderId="12" xfId="0" applyFont="1" applyBorder="1" applyAlignment="1">
      <alignment horizontal="left" wrapText="1"/>
    </xf>
    <xf numFmtId="0" fontId="24" fillId="0" borderId="13" xfId="0" applyFont="1" applyBorder="1" applyAlignment="1">
      <alignment horizontal="left" wrapText="1"/>
    </xf>
    <xf numFmtId="0" fontId="24" fillId="0" borderId="7" xfId="0" applyFont="1" applyBorder="1" applyAlignment="1">
      <alignment horizontal="left" wrapText="1"/>
    </xf>
    <xf numFmtId="0" fontId="24" fillId="0" borderId="0" xfId="0" applyFont="1" applyBorder="1" applyAlignment="1">
      <alignment horizontal="left" wrapText="1"/>
    </xf>
    <xf numFmtId="0" fontId="24" fillId="0" borderId="0" xfId="4" applyFont="1" applyAlignment="1">
      <alignment horizontal="left" wrapText="1"/>
    </xf>
    <xf numFmtId="4" fontId="29" fillId="2" borderId="10" xfId="4" applyNumberFormat="1" applyFont="1" applyFill="1" applyBorder="1" applyAlignment="1">
      <alignment horizontal="right" vertical="center" wrapText="1"/>
    </xf>
    <xf numFmtId="4" fontId="29" fillId="2" borderId="1" xfId="4" applyNumberFormat="1" applyFont="1" applyFill="1" applyBorder="1" applyAlignment="1">
      <alignment horizontal="right" vertical="center" wrapText="1"/>
    </xf>
    <xf numFmtId="4" fontId="29" fillId="2" borderId="4" xfId="4" applyNumberFormat="1" applyFont="1" applyFill="1" applyBorder="1" applyAlignment="1">
      <alignment horizontal="right" vertical="center" wrapText="1"/>
    </xf>
    <xf numFmtId="4" fontId="27" fillId="2" borderId="1" xfId="4" applyNumberFormat="1" applyFont="1" applyFill="1" applyBorder="1" applyAlignment="1">
      <alignment horizontal="center" vertical="center" wrapText="1"/>
    </xf>
    <xf numFmtId="4" fontId="27" fillId="2" borderId="4" xfId="4" applyNumberFormat="1" applyFont="1" applyFill="1" applyBorder="1" applyAlignment="1">
      <alignment horizontal="center" vertical="center" wrapText="1"/>
    </xf>
    <xf numFmtId="4" fontId="27" fillId="2" borderId="10" xfId="4" applyNumberFormat="1" applyFont="1" applyFill="1" applyBorder="1" applyAlignment="1">
      <alignment horizontal="center" vertical="center" wrapText="1"/>
    </xf>
    <xf numFmtId="4" fontId="27" fillId="2" borderId="10" xfId="4" applyNumberFormat="1" applyFont="1" applyFill="1" applyBorder="1" applyAlignment="1">
      <alignment horizontal="left" vertical="center" wrapText="1"/>
    </xf>
    <xf numFmtId="4" fontId="27" fillId="2" borderId="1" xfId="4" applyNumberFormat="1" applyFont="1" applyFill="1" applyBorder="1" applyAlignment="1">
      <alignment horizontal="left" vertical="center" wrapText="1"/>
    </xf>
    <xf numFmtId="4" fontId="27" fillId="2" borderId="4" xfId="4" applyNumberFormat="1" applyFont="1" applyFill="1" applyBorder="1" applyAlignment="1">
      <alignment horizontal="left" vertical="center" wrapText="1"/>
    </xf>
    <xf numFmtId="0" fontId="10" fillId="0" borderId="10" xfId="4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0" fillId="0" borderId="4" xfId="4" applyFont="1" applyBorder="1" applyAlignment="1">
      <alignment horizontal="center" vertical="center" wrapText="1"/>
    </xf>
    <xf numFmtId="0" fontId="10" fillId="0" borderId="10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0" fontId="10" fillId="0" borderId="14" xfId="4" applyFont="1" applyBorder="1" applyAlignment="1">
      <alignment horizontal="center" vertical="center"/>
    </xf>
    <xf numFmtId="0" fontId="26" fillId="0" borderId="10" xfId="4" applyFont="1" applyBorder="1" applyAlignment="1">
      <alignment horizontal="left" vertical="center" wrapText="1"/>
    </xf>
    <xf numFmtId="0" fontId="26" fillId="0" borderId="1" xfId="4" applyFont="1" applyBorder="1" applyAlignment="1">
      <alignment horizontal="left" vertical="center" wrapText="1"/>
    </xf>
    <xf numFmtId="0" fontId="10" fillId="0" borderId="2" xfId="4" applyFont="1" applyBorder="1" applyAlignment="1">
      <alignment horizontal="center" vertical="center"/>
    </xf>
    <xf numFmtId="0" fontId="26" fillId="0" borderId="4" xfId="4" applyFont="1" applyBorder="1" applyAlignment="1">
      <alignment horizontal="left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4" fillId="0" borderId="0" xfId="0" applyFont="1" applyAlignment="1">
      <alignment horizontal="left" wrapText="1"/>
    </xf>
    <xf numFmtId="4" fontId="4" fillId="3" borderId="8" xfId="0" applyNumberFormat="1" applyFont="1" applyFill="1" applyBorder="1" applyAlignment="1">
      <alignment horizontal="center" vertical="center" wrapText="1"/>
    </xf>
    <xf numFmtId="4" fontId="4" fillId="3" borderId="15" xfId="0" applyNumberFormat="1" applyFont="1" applyFill="1" applyBorder="1" applyAlignment="1">
      <alignment horizontal="center" vertical="center" wrapText="1"/>
    </xf>
    <xf numFmtId="4" fontId="4" fillId="3" borderId="30" xfId="0" applyNumberFormat="1" applyFont="1" applyFill="1" applyBorder="1" applyAlignment="1">
      <alignment horizontal="center" vertical="center" wrapText="1"/>
    </xf>
    <xf numFmtId="4" fontId="4" fillId="3" borderId="29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left" vertical="top" wrapText="1"/>
    </xf>
    <xf numFmtId="4" fontId="1" fillId="2" borderId="15" xfId="0" applyNumberFormat="1" applyFont="1" applyFill="1" applyBorder="1" applyAlignment="1">
      <alignment horizontal="left" vertical="top" wrapText="1"/>
    </xf>
    <xf numFmtId="4" fontId="1" fillId="2" borderId="33" xfId="0" applyNumberFormat="1" applyFont="1" applyFill="1" applyBorder="1" applyAlignment="1">
      <alignment horizontal="left" vertical="top" wrapText="1"/>
    </xf>
    <xf numFmtId="0" fontId="24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30" fillId="0" borderId="7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right" vertical="center" wrapText="1"/>
    </xf>
    <xf numFmtId="0" fontId="11" fillId="0" borderId="26" xfId="0" applyFont="1" applyBorder="1" applyAlignment="1">
      <alignment horizontal="right" vertical="center" wrapText="1"/>
    </xf>
    <xf numFmtId="0" fontId="11" fillId="0" borderId="17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27" fillId="0" borderId="0" xfId="0" applyFont="1" applyAlignment="1">
      <alignment horizontal="center" vertical="center" wrapText="1"/>
    </xf>
    <xf numFmtId="4" fontId="33" fillId="0" borderId="16" xfId="0" applyNumberFormat="1" applyFont="1" applyBorder="1" applyAlignment="1">
      <alignment horizontal="right" vertical="center"/>
    </xf>
  </cellXfs>
  <cellStyles count="94">
    <cellStyle name="Millares" xfId="5" builtinId="3"/>
    <cellStyle name="Millares 11" xfId="72"/>
    <cellStyle name="Millares 13" xfId="61"/>
    <cellStyle name="Millares 2" xfId="7"/>
    <cellStyle name="Millares 2 10" xfId="85"/>
    <cellStyle name="Millares 2 11" xfId="63"/>
    <cellStyle name="Millares 2 13" xfId="67"/>
    <cellStyle name="Millares 2 15" xfId="74"/>
    <cellStyle name="Millares 2 17" xfId="76"/>
    <cellStyle name="Millares 2 19" xfId="71"/>
    <cellStyle name="Millares 2 2" xfId="90"/>
    <cellStyle name="Millares 2 21" xfId="60"/>
    <cellStyle name="Millares 2 5" xfId="54"/>
    <cellStyle name="Millares 2 8" xfId="57"/>
    <cellStyle name="Millares 3" xfId="6"/>
    <cellStyle name="Millares 3 10" xfId="52"/>
    <cellStyle name="Millares 4" xfId="50"/>
    <cellStyle name="Millares 5" xfId="92"/>
    <cellStyle name="Millares 9" xfId="70"/>
    <cellStyle name="Millares_Xl0000013" xfId="3"/>
    <cellStyle name="Millares_Xl0000013 2" xfId="8"/>
    <cellStyle name="Moneda" xfId="89" builtinId="4"/>
    <cellStyle name="Moneda 2" xfId="9"/>
    <cellStyle name="Moneda 2 2" xfId="10"/>
    <cellStyle name="Moneda 2 2 2" xfId="11"/>
    <cellStyle name="Moneda 2 3" xfId="12"/>
    <cellStyle name="Moneda 3" xfId="13"/>
    <cellStyle name="Normal" xfId="0" builtinId="0"/>
    <cellStyle name="Normal 10" xfId="14"/>
    <cellStyle name="Normal 10 2" xfId="15"/>
    <cellStyle name="Normal 11" xfId="16"/>
    <cellStyle name="Normal 11 2" xfId="17"/>
    <cellStyle name="Normal 12" xfId="18"/>
    <cellStyle name="Normal 12 2" xfId="19"/>
    <cellStyle name="Normal 13" xfId="20"/>
    <cellStyle name="Normal 13 2" xfId="21"/>
    <cellStyle name="Normal 14" xfId="22"/>
    <cellStyle name="Normal 14 2" xfId="23"/>
    <cellStyle name="Normal 14 31" xfId="59"/>
    <cellStyle name="Normal 14 8" xfId="56"/>
    <cellStyle name="Normal 15" xfId="24"/>
    <cellStyle name="Normal 15 2" xfId="25"/>
    <cellStyle name="Normal 16" xfId="26"/>
    <cellStyle name="Normal 17" xfId="4"/>
    <cellStyle name="Normal 18" xfId="91"/>
    <cellStyle name="Normal 18 28" xfId="86"/>
    <cellStyle name="Normal 18 30" xfId="88"/>
    <cellStyle name="Normal 2" xfId="1"/>
    <cellStyle name="Normal 2 11" xfId="51"/>
    <cellStyle name="Normal 2 2" xfId="28"/>
    <cellStyle name="Normal 2 2 2" xfId="29"/>
    <cellStyle name="Normal 2 2 2 2" xfId="30"/>
    <cellStyle name="Normal 2 2 2 2 2" xfId="31"/>
    <cellStyle name="Normal 2 21" xfId="66"/>
    <cellStyle name="Normal 2 22" xfId="68"/>
    <cellStyle name="Normal 2 25" xfId="73"/>
    <cellStyle name="Normal 2 3" xfId="32"/>
    <cellStyle name="Normal 2 3 2" xfId="33"/>
    <cellStyle name="Normal 2 31" xfId="81"/>
    <cellStyle name="Normal 2 32" xfId="82"/>
    <cellStyle name="Normal 2 33" xfId="83"/>
    <cellStyle name="Normal 2 34" xfId="84"/>
    <cellStyle name="Normal 2 4" xfId="34"/>
    <cellStyle name="Normal 2 4 2" xfId="35"/>
    <cellStyle name="Normal 2 5" xfId="27"/>
    <cellStyle name="Normal 2 9" xfId="49"/>
    <cellStyle name="Normal 3" xfId="2"/>
    <cellStyle name="Normal 3 11" xfId="62"/>
    <cellStyle name="Normal 3 12" xfId="64"/>
    <cellStyle name="Normal 3 13" xfId="65"/>
    <cellStyle name="Normal 3 17" xfId="93"/>
    <cellStyle name="Normal 3 18" xfId="69"/>
    <cellStyle name="Normal 3 2" xfId="37"/>
    <cellStyle name="Normal 3 20" xfId="75"/>
    <cellStyle name="Normal 3 21" xfId="77"/>
    <cellStyle name="Normal 3 22" xfId="78"/>
    <cellStyle name="Normal 3 23" xfId="79"/>
    <cellStyle name="Normal 3 24" xfId="80"/>
    <cellStyle name="Normal 3 3" xfId="36"/>
    <cellStyle name="Normal 3 30" xfId="87"/>
    <cellStyle name="Normal 3 5" xfId="53"/>
    <cellStyle name="Normal 3 7" xfId="55"/>
    <cellStyle name="Normal 4" xfId="38"/>
    <cellStyle name="Normal 4 9" xfId="58"/>
    <cellStyle name="Normal 5" xfId="39"/>
    <cellStyle name="Normal 5 2" xfId="40"/>
    <cellStyle name="Normal 6" xfId="41"/>
    <cellStyle name="Normal 6 2" xfId="42"/>
    <cellStyle name="Normal 7" xfId="43"/>
    <cellStyle name="Normal 7 2" xfId="44"/>
    <cellStyle name="Normal 8" xfId="45"/>
    <cellStyle name="Normal 8 2" xfId="46"/>
    <cellStyle name="Normal 9" xfId="47"/>
    <cellStyle name="Normal 9 2" xfId="48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7811750" y="838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17811750" y="741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17811750" y="656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5" name="4 CuadroTexto"/>
        <xdr:cNvSpPr txBox="1"/>
      </xdr:nvSpPr>
      <xdr:spPr>
        <a:xfrm>
          <a:off x="17811750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6" name="5 CuadroTexto"/>
        <xdr:cNvSpPr txBox="1"/>
      </xdr:nvSpPr>
      <xdr:spPr>
        <a:xfrm>
          <a:off x="17811750" y="656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7" name="6 CuadroTexto"/>
        <xdr:cNvSpPr txBox="1"/>
      </xdr:nvSpPr>
      <xdr:spPr>
        <a:xfrm>
          <a:off x="17811750" y="927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8" name="7 CuadroTexto"/>
        <xdr:cNvSpPr txBox="1"/>
      </xdr:nvSpPr>
      <xdr:spPr>
        <a:xfrm>
          <a:off x="17811750" y="927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17811750" y="927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10" name="9 CuadroTexto"/>
        <xdr:cNvSpPr txBox="1"/>
      </xdr:nvSpPr>
      <xdr:spPr>
        <a:xfrm>
          <a:off x="17811750" y="1638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17811750" y="1638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12" name="11 CuadroTexto"/>
        <xdr:cNvSpPr txBox="1"/>
      </xdr:nvSpPr>
      <xdr:spPr>
        <a:xfrm>
          <a:off x="17811750" y="1638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13" name="12 CuadroTexto"/>
        <xdr:cNvSpPr txBox="1"/>
      </xdr:nvSpPr>
      <xdr:spPr>
        <a:xfrm>
          <a:off x="17811750" y="1713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14" name="13 CuadroTexto"/>
        <xdr:cNvSpPr txBox="1"/>
      </xdr:nvSpPr>
      <xdr:spPr>
        <a:xfrm>
          <a:off x="17811750" y="1713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15" name="14 CuadroTexto"/>
        <xdr:cNvSpPr txBox="1"/>
      </xdr:nvSpPr>
      <xdr:spPr>
        <a:xfrm>
          <a:off x="17811750" y="1713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16" name="15 CuadroTexto"/>
        <xdr:cNvSpPr txBox="1"/>
      </xdr:nvSpPr>
      <xdr:spPr>
        <a:xfrm>
          <a:off x="17811750" y="1795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17" name="16 CuadroTexto"/>
        <xdr:cNvSpPr txBox="1"/>
      </xdr:nvSpPr>
      <xdr:spPr>
        <a:xfrm>
          <a:off x="17811750" y="1795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18" name="17 CuadroTexto"/>
        <xdr:cNvSpPr txBox="1"/>
      </xdr:nvSpPr>
      <xdr:spPr>
        <a:xfrm>
          <a:off x="17811750" y="1795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19" name="18 CuadroTexto"/>
        <xdr:cNvSpPr txBox="1"/>
      </xdr:nvSpPr>
      <xdr:spPr>
        <a:xfrm>
          <a:off x="17811750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20" name="19 CuadroTexto"/>
        <xdr:cNvSpPr txBox="1"/>
      </xdr:nvSpPr>
      <xdr:spPr>
        <a:xfrm>
          <a:off x="17811750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21" name="20 CuadroTexto"/>
        <xdr:cNvSpPr txBox="1"/>
      </xdr:nvSpPr>
      <xdr:spPr>
        <a:xfrm>
          <a:off x="17811750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22" name="21 CuadroTexto"/>
        <xdr:cNvSpPr txBox="1"/>
      </xdr:nvSpPr>
      <xdr:spPr>
        <a:xfrm>
          <a:off x="17811750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23" name="22 CuadroTexto"/>
        <xdr:cNvSpPr txBox="1"/>
      </xdr:nvSpPr>
      <xdr:spPr>
        <a:xfrm>
          <a:off x="17811750" y="1869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24" name="23 CuadroTexto"/>
        <xdr:cNvSpPr txBox="1"/>
      </xdr:nvSpPr>
      <xdr:spPr>
        <a:xfrm>
          <a:off x="17811750" y="1907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25" name="24 CuadroTexto"/>
        <xdr:cNvSpPr txBox="1"/>
      </xdr:nvSpPr>
      <xdr:spPr>
        <a:xfrm>
          <a:off x="17811750" y="1925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26" name="25 CuadroTexto"/>
        <xdr:cNvSpPr txBox="1"/>
      </xdr:nvSpPr>
      <xdr:spPr>
        <a:xfrm>
          <a:off x="1773555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27" name="26 CuadroTexto"/>
        <xdr:cNvSpPr txBox="1"/>
      </xdr:nvSpPr>
      <xdr:spPr>
        <a:xfrm>
          <a:off x="1773555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28" name="27 CuadroTexto"/>
        <xdr:cNvSpPr txBox="1"/>
      </xdr:nvSpPr>
      <xdr:spPr>
        <a:xfrm>
          <a:off x="17735550" y="541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29" name="28 CuadroTexto"/>
        <xdr:cNvSpPr txBox="1"/>
      </xdr:nvSpPr>
      <xdr:spPr>
        <a:xfrm>
          <a:off x="17735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30" name="29 CuadroTexto"/>
        <xdr:cNvSpPr txBox="1"/>
      </xdr:nvSpPr>
      <xdr:spPr>
        <a:xfrm>
          <a:off x="17735550" y="541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31" name="30 CuadroTexto"/>
        <xdr:cNvSpPr txBox="1"/>
      </xdr:nvSpPr>
      <xdr:spPr>
        <a:xfrm>
          <a:off x="17735550" y="770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32" name="31 CuadroTexto"/>
        <xdr:cNvSpPr txBox="1"/>
      </xdr:nvSpPr>
      <xdr:spPr>
        <a:xfrm>
          <a:off x="17735550" y="770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33" name="32 CuadroTexto"/>
        <xdr:cNvSpPr txBox="1"/>
      </xdr:nvSpPr>
      <xdr:spPr>
        <a:xfrm>
          <a:off x="17735550" y="770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34" name="33 CuadroTexto"/>
        <xdr:cNvSpPr txBox="1"/>
      </xdr:nvSpPr>
      <xdr:spPr>
        <a:xfrm>
          <a:off x="17735550" y="1366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35" name="34 CuadroTexto"/>
        <xdr:cNvSpPr txBox="1"/>
      </xdr:nvSpPr>
      <xdr:spPr>
        <a:xfrm>
          <a:off x="17735550" y="1366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36" name="35 CuadroTexto"/>
        <xdr:cNvSpPr txBox="1"/>
      </xdr:nvSpPr>
      <xdr:spPr>
        <a:xfrm>
          <a:off x="17735550" y="1366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37" name="36 CuadroTexto"/>
        <xdr:cNvSpPr txBox="1"/>
      </xdr:nvSpPr>
      <xdr:spPr>
        <a:xfrm>
          <a:off x="17735550" y="1442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38" name="37 CuadroTexto"/>
        <xdr:cNvSpPr txBox="1"/>
      </xdr:nvSpPr>
      <xdr:spPr>
        <a:xfrm>
          <a:off x="17735550" y="1442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39" name="38 CuadroTexto"/>
        <xdr:cNvSpPr txBox="1"/>
      </xdr:nvSpPr>
      <xdr:spPr>
        <a:xfrm>
          <a:off x="17735550" y="1442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40" name="39 CuadroTexto"/>
        <xdr:cNvSpPr txBox="1"/>
      </xdr:nvSpPr>
      <xdr:spPr>
        <a:xfrm>
          <a:off x="17735550" y="152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41" name="40 CuadroTexto"/>
        <xdr:cNvSpPr txBox="1"/>
      </xdr:nvSpPr>
      <xdr:spPr>
        <a:xfrm>
          <a:off x="17735550" y="152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42" name="41 CuadroTexto"/>
        <xdr:cNvSpPr txBox="1"/>
      </xdr:nvSpPr>
      <xdr:spPr>
        <a:xfrm>
          <a:off x="17735550" y="152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43" name="42 CuadroTexto"/>
        <xdr:cNvSpPr txBox="1"/>
      </xdr:nvSpPr>
      <xdr:spPr>
        <a:xfrm>
          <a:off x="17735550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44" name="43 CuadroTexto"/>
        <xdr:cNvSpPr txBox="1"/>
      </xdr:nvSpPr>
      <xdr:spPr>
        <a:xfrm>
          <a:off x="17735550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45" name="44 CuadroTexto"/>
        <xdr:cNvSpPr txBox="1"/>
      </xdr:nvSpPr>
      <xdr:spPr>
        <a:xfrm>
          <a:off x="17735550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46" name="45 CuadroTexto"/>
        <xdr:cNvSpPr txBox="1"/>
      </xdr:nvSpPr>
      <xdr:spPr>
        <a:xfrm>
          <a:off x="17735550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47" name="46 CuadroTexto"/>
        <xdr:cNvSpPr txBox="1"/>
      </xdr:nvSpPr>
      <xdr:spPr>
        <a:xfrm>
          <a:off x="17735550" y="1598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48" name="47 CuadroTexto"/>
        <xdr:cNvSpPr txBox="1"/>
      </xdr:nvSpPr>
      <xdr:spPr>
        <a:xfrm>
          <a:off x="17735550" y="163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0</xdr:row>
      <xdr:rowOff>0</xdr:rowOff>
    </xdr:from>
    <xdr:ext cx="184731" cy="264560"/>
    <xdr:sp macro="" textlink="">
      <xdr:nvSpPr>
        <xdr:cNvPr id="49" name="48 CuadroTexto"/>
        <xdr:cNvSpPr txBox="1"/>
      </xdr:nvSpPr>
      <xdr:spPr>
        <a:xfrm>
          <a:off x="17735550" y="1654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15</xdr:row>
      <xdr:rowOff>0</xdr:rowOff>
    </xdr:from>
    <xdr:ext cx="184731" cy="264560"/>
    <xdr:sp macro="" textlink="">
      <xdr:nvSpPr>
        <xdr:cNvPr id="50" name="49 CuadroTexto"/>
        <xdr:cNvSpPr txBox="1"/>
      </xdr:nvSpPr>
      <xdr:spPr>
        <a:xfrm>
          <a:off x="1773555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13</xdr:row>
      <xdr:rowOff>180975</xdr:rowOff>
    </xdr:from>
    <xdr:ext cx="184731" cy="264560"/>
    <xdr:sp macro="" textlink="">
      <xdr:nvSpPr>
        <xdr:cNvPr id="51" name="50 CuadroTexto"/>
        <xdr:cNvSpPr txBox="1"/>
      </xdr:nvSpPr>
      <xdr:spPr>
        <a:xfrm>
          <a:off x="1773555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12</xdr:row>
      <xdr:rowOff>180975</xdr:rowOff>
    </xdr:from>
    <xdr:ext cx="184731" cy="264560"/>
    <xdr:sp macro="" textlink="">
      <xdr:nvSpPr>
        <xdr:cNvPr id="52" name="51 CuadroTexto"/>
        <xdr:cNvSpPr txBox="1"/>
      </xdr:nvSpPr>
      <xdr:spPr>
        <a:xfrm>
          <a:off x="17735550" y="541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9</xdr:row>
      <xdr:rowOff>180975</xdr:rowOff>
    </xdr:from>
    <xdr:ext cx="184731" cy="264560"/>
    <xdr:sp macro="" textlink="">
      <xdr:nvSpPr>
        <xdr:cNvPr id="53" name="52 CuadroTexto"/>
        <xdr:cNvSpPr txBox="1"/>
      </xdr:nvSpPr>
      <xdr:spPr>
        <a:xfrm>
          <a:off x="17735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12</xdr:row>
      <xdr:rowOff>180975</xdr:rowOff>
    </xdr:from>
    <xdr:ext cx="184731" cy="264560"/>
    <xdr:sp macro="" textlink="">
      <xdr:nvSpPr>
        <xdr:cNvPr id="54" name="53 CuadroTexto"/>
        <xdr:cNvSpPr txBox="1"/>
      </xdr:nvSpPr>
      <xdr:spPr>
        <a:xfrm>
          <a:off x="17735550" y="541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16</xdr:row>
      <xdr:rowOff>180975</xdr:rowOff>
    </xdr:from>
    <xdr:ext cx="184731" cy="264560"/>
    <xdr:sp macro="" textlink="">
      <xdr:nvSpPr>
        <xdr:cNvPr id="55" name="54 CuadroTexto"/>
        <xdr:cNvSpPr txBox="1"/>
      </xdr:nvSpPr>
      <xdr:spPr>
        <a:xfrm>
          <a:off x="17735550" y="770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16</xdr:row>
      <xdr:rowOff>180975</xdr:rowOff>
    </xdr:from>
    <xdr:ext cx="184731" cy="264560"/>
    <xdr:sp macro="" textlink="">
      <xdr:nvSpPr>
        <xdr:cNvPr id="56" name="55 CuadroTexto"/>
        <xdr:cNvSpPr txBox="1"/>
      </xdr:nvSpPr>
      <xdr:spPr>
        <a:xfrm>
          <a:off x="17735550" y="770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16</xdr:row>
      <xdr:rowOff>180975</xdr:rowOff>
    </xdr:from>
    <xdr:ext cx="184731" cy="264560"/>
    <xdr:sp macro="" textlink="">
      <xdr:nvSpPr>
        <xdr:cNvPr id="57" name="56 CuadroTexto"/>
        <xdr:cNvSpPr txBox="1"/>
      </xdr:nvSpPr>
      <xdr:spPr>
        <a:xfrm>
          <a:off x="17735550" y="770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22</xdr:row>
      <xdr:rowOff>0</xdr:rowOff>
    </xdr:from>
    <xdr:ext cx="184731" cy="264560"/>
    <xdr:sp macro="" textlink="">
      <xdr:nvSpPr>
        <xdr:cNvPr id="58" name="57 CuadroTexto"/>
        <xdr:cNvSpPr txBox="1"/>
      </xdr:nvSpPr>
      <xdr:spPr>
        <a:xfrm>
          <a:off x="17735550" y="1366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22</xdr:row>
      <xdr:rowOff>0</xdr:rowOff>
    </xdr:from>
    <xdr:ext cx="184731" cy="264560"/>
    <xdr:sp macro="" textlink="">
      <xdr:nvSpPr>
        <xdr:cNvPr id="59" name="58 CuadroTexto"/>
        <xdr:cNvSpPr txBox="1"/>
      </xdr:nvSpPr>
      <xdr:spPr>
        <a:xfrm>
          <a:off x="17735550" y="1366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22</xdr:row>
      <xdr:rowOff>0</xdr:rowOff>
    </xdr:from>
    <xdr:ext cx="184731" cy="264560"/>
    <xdr:sp macro="" textlink="">
      <xdr:nvSpPr>
        <xdr:cNvPr id="60" name="59 CuadroTexto"/>
        <xdr:cNvSpPr txBox="1"/>
      </xdr:nvSpPr>
      <xdr:spPr>
        <a:xfrm>
          <a:off x="17735550" y="1366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23</xdr:row>
      <xdr:rowOff>180975</xdr:rowOff>
    </xdr:from>
    <xdr:ext cx="184731" cy="264560"/>
    <xdr:sp macro="" textlink="">
      <xdr:nvSpPr>
        <xdr:cNvPr id="61" name="60 CuadroTexto"/>
        <xdr:cNvSpPr txBox="1"/>
      </xdr:nvSpPr>
      <xdr:spPr>
        <a:xfrm>
          <a:off x="17735550" y="1442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23</xdr:row>
      <xdr:rowOff>180975</xdr:rowOff>
    </xdr:from>
    <xdr:ext cx="184731" cy="264560"/>
    <xdr:sp macro="" textlink="">
      <xdr:nvSpPr>
        <xdr:cNvPr id="62" name="61 CuadroTexto"/>
        <xdr:cNvSpPr txBox="1"/>
      </xdr:nvSpPr>
      <xdr:spPr>
        <a:xfrm>
          <a:off x="17735550" y="1442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23</xdr:row>
      <xdr:rowOff>180975</xdr:rowOff>
    </xdr:from>
    <xdr:ext cx="184731" cy="264560"/>
    <xdr:sp macro="" textlink="">
      <xdr:nvSpPr>
        <xdr:cNvPr id="63" name="62 CuadroTexto"/>
        <xdr:cNvSpPr txBox="1"/>
      </xdr:nvSpPr>
      <xdr:spPr>
        <a:xfrm>
          <a:off x="17735550" y="1442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25</xdr:row>
      <xdr:rowOff>0</xdr:rowOff>
    </xdr:from>
    <xdr:ext cx="184731" cy="264560"/>
    <xdr:sp macro="" textlink="">
      <xdr:nvSpPr>
        <xdr:cNvPr id="64" name="63 CuadroTexto"/>
        <xdr:cNvSpPr txBox="1"/>
      </xdr:nvSpPr>
      <xdr:spPr>
        <a:xfrm>
          <a:off x="17735550" y="152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25</xdr:row>
      <xdr:rowOff>0</xdr:rowOff>
    </xdr:from>
    <xdr:ext cx="184731" cy="264560"/>
    <xdr:sp macro="" textlink="">
      <xdr:nvSpPr>
        <xdr:cNvPr id="65" name="64 CuadroTexto"/>
        <xdr:cNvSpPr txBox="1"/>
      </xdr:nvSpPr>
      <xdr:spPr>
        <a:xfrm>
          <a:off x="17735550" y="152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25</xdr:row>
      <xdr:rowOff>0</xdr:rowOff>
    </xdr:from>
    <xdr:ext cx="184731" cy="264560"/>
    <xdr:sp macro="" textlink="">
      <xdr:nvSpPr>
        <xdr:cNvPr id="66" name="65 CuadroTexto"/>
        <xdr:cNvSpPr txBox="1"/>
      </xdr:nvSpPr>
      <xdr:spPr>
        <a:xfrm>
          <a:off x="17735550" y="152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25</xdr:row>
      <xdr:rowOff>180975</xdr:rowOff>
    </xdr:from>
    <xdr:ext cx="184731" cy="264560"/>
    <xdr:sp macro="" textlink="">
      <xdr:nvSpPr>
        <xdr:cNvPr id="67" name="66 CuadroTexto"/>
        <xdr:cNvSpPr txBox="1"/>
      </xdr:nvSpPr>
      <xdr:spPr>
        <a:xfrm>
          <a:off x="17735550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25</xdr:row>
      <xdr:rowOff>180975</xdr:rowOff>
    </xdr:from>
    <xdr:ext cx="184731" cy="264560"/>
    <xdr:sp macro="" textlink="">
      <xdr:nvSpPr>
        <xdr:cNvPr id="68" name="67 CuadroTexto"/>
        <xdr:cNvSpPr txBox="1"/>
      </xdr:nvSpPr>
      <xdr:spPr>
        <a:xfrm>
          <a:off x="17735550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25</xdr:row>
      <xdr:rowOff>180975</xdr:rowOff>
    </xdr:from>
    <xdr:ext cx="184731" cy="264560"/>
    <xdr:sp macro="" textlink="">
      <xdr:nvSpPr>
        <xdr:cNvPr id="69" name="68 CuadroTexto"/>
        <xdr:cNvSpPr txBox="1"/>
      </xdr:nvSpPr>
      <xdr:spPr>
        <a:xfrm>
          <a:off x="17735550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25</xdr:row>
      <xdr:rowOff>180975</xdr:rowOff>
    </xdr:from>
    <xdr:ext cx="184731" cy="264560"/>
    <xdr:sp macro="" textlink="">
      <xdr:nvSpPr>
        <xdr:cNvPr id="70" name="69 CuadroTexto"/>
        <xdr:cNvSpPr txBox="1"/>
      </xdr:nvSpPr>
      <xdr:spPr>
        <a:xfrm>
          <a:off x="17735550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26</xdr:row>
      <xdr:rowOff>180975</xdr:rowOff>
    </xdr:from>
    <xdr:ext cx="184731" cy="264560"/>
    <xdr:sp macro="" textlink="">
      <xdr:nvSpPr>
        <xdr:cNvPr id="71" name="70 CuadroTexto"/>
        <xdr:cNvSpPr txBox="1"/>
      </xdr:nvSpPr>
      <xdr:spPr>
        <a:xfrm>
          <a:off x="17735550" y="1598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27</xdr:row>
      <xdr:rowOff>0</xdr:rowOff>
    </xdr:from>
    <xdr:ext cx="184731" cy="264560"/>
    <xdr:sp macro="" textlink="">
      <xdr:nvSpPr>
        <xdr:cNvPr id="72" name="71 CuadroTexto"/>
        <xdr:cNvSpPr txBox="1"/>
      </xdr:nvSpPr>
      <xdr:spPr>
        <a:xfrm>
          <a:off x="17735550" y="163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  <xdr:oneCellAnchor>
    <xdr:from>
      <xdr:col>17</xdr:col>
      <xdr:colOff>400050</xdr:colOff>
      <xdr:row>27</xdr:row>
      <xdr:rowOff>180975</xdr:rowOff>
    </xdr:from>
    <xdr:ext cx="184731" cy="264560"/>
    <xdr:sp macro="" textlink="">
      <xdr:nvSpPr>
        <xdr:cNvPr id="73" name="72 CuadroTexto"/>
        <xdr:cNvSpPr txBox="1"/>
      </xdr:nvSpPr>
      <xdr:spPr>
        <a:xfrm>
          <a:off x="17735550" y="1654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7"/>
  <sheetViews>
    <sheetView tabSelected="1" view="pageBreakPreview" zoomScale="95" zoomScaleNormal="100" zoomScaleSheetLayoutView="95" workbookViewId="0">
      <selection activeCell="F13" sqref="F13"/>
    </sheetView>
  </sheetViews>
  <sheetFormatPr baseColWidth="10" defaultRowHeight="11.25"/>
  <cols>
    <col min="1" max="1" width="12.28515625" style="12" customWidth="1"/>
    <col min="2" max="2" width="9.42578125" style="34" customWidth="1"/>
    <col min="3" max="3" width="32.85546875" style="38" customWidth="1"/>
    <col min="4" max="4" width="18.7109375" style="38" customWidth="1"/>
    <col min="5" max="5" width="24.28515625" style="38" customWidth="1"/>
    <col min="6" max="11" width="11.5703125" style="12" customWidth="1"/>
    <col min="12" max="12" width="11.42578125" style="12" customWidth="1"/>
    <col min="13" max="13" width="24" style="38" customWidth="1"/>
    <col min="14" max="14" width="16.140625" style="12" customWidth="1"/>
    <col min="15" max="15" width="14.7109375" style="12" customWidth="1"/>
    <col min="16" max="16" width="18.140625" style="12" customWidth="1"/>
    <col min="17" max="17" width="19" style="37" customWidth="1"/>
    <col min="18" max="18" width="18.7109375" style="37" customWidth="1"/>
    <col min="19" max="19" width="19.28515625" style="37" customWidth="1"/>
    <col min="20" max="20" width="11.42578125" style="12"/>
    <col min="21" max="22" width="18.140625" style="253" customWidth="1"/>
    <col min="23" max="23" width="18.140625" style="12" customWidth="1"/>
    <col min="24" max="16384" width="11.42578125" style="12"/>
  </cols>
  <sheetData>
    <row r="1" spans="1:25" s="14" customFormat="1" ht="12.75">
      <c r="A1" s="429" t="s">
        <v>0</v>
      </c>
      <c r="B1" s="429"/>
      <c r="C1" s="429"/>
      <c r="D1" s="429"/>
      <c r="E1" s="429"/>
      <c r="F1" s="429"/>
      <c r="G1" s="429"/>
      <c r="H1" s="429"/>
      <c r="I1" s="429"/>
      <c r="J1" s="429"/>
      <c r="K1" s="263"/>
      <c r="L1" s="4"/>
      <c r="M1" s="4"/>
      <c r="N1" s="5"/>
      <c r="O1" s="5"/>
      <c r="P1" s="5"/>
      <c r="Q1" s="35"/>
      <c r="R1" s="35"/>
      <c r="S1" s="35"/>
      <c r="U1" s="249"/>
      <c r="V1" s="249"/>
    </row>
    <row r="2" spans="1:25" s="14" customFormat="1" ht="12.75">
      <c r="A2" s="429" t="s">
        <v>149</v>
      </c>
      <c r="B2" s="429"/>
      <c r="C2" s="429"/>
      <c r="D2" s="429"/>
      <c r="E2" s="429"/>
      <c r="F2" s="429"/>
      <c r="G2" s="429"/>
      <c r="H2" s="429"/>
      <c r="I2" s="429"/>
      <c r="J2" s="263"/>
      <c r="K2" s="263"/>
      <c r="L2" s="4"/>
      <c r="M2" s="4"/>
      <c r="N2" s="5"/>
      <c r="O2" s="5"/>
      <c r="P2" s="5"/>
      <c r="Q2" s="35"/>
      <c r="R2" s="35"/>
      <c r="S2" s="35"/>
      <c r="U2" s="249"/>
      <c r="V2" s="249"/>
    </row>
    <row r="3" spans="1:25" s="14" customFormat="1" ht="13.5" thickBot="1">
      <c r="A3" s="429" t="s">
        <v>2</v>
      </c>
      <c r="B3" s="429"/>
      <c r="C3" s="429"/>
      <c r="D3" s="429"/>
      <c r="E3" s="429"/>
      <c r="F3" s="429"/>
      <c r="G3" s="429"/>
      <c r="H3" s="429"/>
      <c r="I3" s="429"/>
      <c r="J3" s="263"/>
      <c r="K3" s="263"/>
      <c r="L3" s="4"/>
      <c r="M3" s="4"/>
      <c r="N3" s="5"/>
      <c r="O3" s="5"/>
      <c r="P3" s="5"/>
      <c r="Q3" s="35"/>
      <c r="R3" s="35"/>
      <c r="S3" s="35"/>
      <c r="U3" s="249"/>
      <c r="V3" s="249"/>
    </row>
    <row r="4" spans="1:25" s="14" customFormat="1" ht="12.75">
      <c r="A4" s="420" t="s">
        <v>295</v>
      </c>
      <c r="B4" s="416" t="s">
        <v>3</v>
      </c>
      <c r="C4" s="430" t="s">
        <v>4</v>
      </c>
      <c r="D4" s="432" t="s">
        <v>49</v>
      </c>
      <c r="E4" s="432"/>
      <c r="F4" s="433" t="s">
        <v>50</v>
      </c>
      <c r="G4" s="433"/>
      <c r="H4" s="418" t="s">
        <v>5</v>
      </c>
      <c r="I4" s="418" t="s">
        <v>6</v>
      </c>
      <c r="J4" s="418" t="s">
        <v>7</v>
      </c>
      <c r="K4" s="418" t="s">
        <v>8</v>
      </c>
      <c r="L4" s="427" t="s">
        <v>9</v>
      </c>
      <c r="M4" s="427" t="s">
        <v>10</v>
      </c>
      <c r="N4" s="427" t="s">
        <v>11</v>
      </c>
      <c r="O4" s="427" t="s">
        <v>12</v>
      </c>
      <c r="P4" s="427" t="s">
        <v>13</v>
      </c>
      <c r="Q4" s="427" t="s">
        <v>14</v>
      </c>
      <c r="R4" s="427" t="s">
        <v>15</v>
      </c>
      <c r="S4" s="425" t="s">
        <v>16</v>
      </c>
      <c r="U4" s="249"/>
      <c r="V4" s="249"/>
    </row>
    <row r="5" spans="1:25" s="14" customFormat="1" ht="48.75" customHeight="1" thickBot="1">
      <c r="A5" s="421"/>
      <c r="B5" s="417"/>
      <c r="C5" s="431"/>
      <c r="D5" s="53" t="s">
        <v>51</v>
      </c>
      <c r="E5" s="53" t="s">
        <v>52</v>
      </c>
      <c r="F5" s="58" t="s">
        <v>53</v>
      </c>
      <c r="G5" s="58" t="s">
        <v>54</v>
      </c>
      <c r="H5" s="419"/>
      <c r="I5" s="419"/>
      <c r="J5" s="419"/>
      <c r="K5" s="419"/>
      <c r="L5" s="428"/>
      <c r="M5" s="428"/>
      <c r="N5" s="428"/>
      <c r="O5" s="428"/>
      <c r="P5" s="428"/>
      <c r="Q5" s="428"/>
      <c r="R5" s="428"/>
      <c r="S5" s="426"/>
      <c r="U5" s="249"/>
      <c r="V5" s="249"/>
    </row>
    <row r="6" spans="1:25" s="257" customFormat="1" ht="12.75">
      <c r="A6" s="271" t="s">
        <v>305</v>
      </c>
      <c r="B6" s="272"/>
      <c r="C6" s="285"/>
      <c r="D6" s="285"/>
      <c r="E6" s="285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3"/>
      <c r="T6" s="256"/>
      <c r="U6" s="256"/>
      <c r="V6" s="256"/>
      <c r="W6" s="256"/>
      <c r="X6" s="256"/>
      <c r="Y6" s="256"/>
    </row>
    <row r="7" spans="1:25" ht="45">
      <c r="A7" s="25">
        <v>1</v>
      </c>
      <c r="B7" s="51">
        <v>116139</v>
      </c>
      <c r="C7" s="28" t="s">
        <v>161</v>
      </c>
      <c r="D7" s="28" t="s">
        <v>164</v>
      </c>
      <c r="E7" s="28" t="s">
        <v>164</v>
      </c>
      <c r="F7" s="72">
        <v>1404356</v>
      </c>
      <c r="G7" s="72">
        <v>1458610</v>
      </c>
      <c r="H7" s="27">
        <v>140</v>
      </c>
      <c r="I7" s="27">
        <v>27.920462080632024</v>
      </c>
      <c r="J7" s="27">
        <v>20.447218384387959</v>
      </c>
      <c r="K7" s="27">
        <v>0</v>
      </c>
      <c r="L7" s="7" t="s">
        <v>306</v>
      </c>
      <c r="M7" s="264" t="s">
        <v>508</v>
      </c>
      <c r="N7" s="7" t="s">
        <v>150</v>
      </c>
      <c r="O7" s="7" t="s">
        <v>20</v>
      </c>
      <c r="P7" s="7" t="s">
        <v>153</v>
      </c>
      <c r="Q7" s="24">
        <v>600000000</v>
      </c>
      <c r="R7" s="24">
        <v>439402865.00999999</v>
      </c>
      <c r="S7" s="73">
        <v>0</v>
      </c>
      <c r="U7" s="250"/>
      <c r="V7" s="250"/>
    </row>
    <row r="8" spans="1:25" ht="33.75">
      <c r="A8" s="18">
        <v>2</v>
      </c>
      <c r="B8" s="51">
        <v>24234</v>
      </c>
      <c r="C8" s="264" t="s">
        <v>157</v>
      </c>
      <c r="D8" s="28" t="s">
        <v>26</v>
      </c>
      <c r="E8" s="28" t="s">
        <v>296</v>
      </c>
      <c r="F8" s="72">
        <v>68038</v>
      </c>
      <c r="G8" s="72">
        <v>70131</v>
      </c>
      <c r="H8" s="27">
        <v>27.45</v>
      </c>
      <c r="I8" s="27">
        <v>7.2962371198894997</v>
      </c>
      <c r="J8" s="27">
        <v>10.515626567446059</v>
      </c>
      <c r="K8" s="27">
        <v>7.7362726257841654</v>
      </c>
      <c r="L8" s="7" t="s">
        <v>306</v>
      </c>
      <c r="M8" s="264" t="s">
        <v>154</v>
      </c>
      <c r="N8" s="7" t="s">
        <v>150</v>
      </c>
      <c r="O8" s="7" t="s">
        <v>20</v>
      </c>
      <c r="P8" s="7" t="s">
        <v>151</v>
      </c>
      <c r="Q8" s="24">
        <v>250000000</v>
      </c>
      <c r="R8" s="24">
        <v>360309923.95999998</v>
      </c>
      <c r="S8" s="73">
        <v>265077480.99000001</v>
      </c>
      <c r="U8" s="250"/>
      <c r="V8" s="250"/>
    </row>
    <row r="9" spans="1:25" ht="38.25" customHeight="1">
      <c r="A9" s="25">
        <v>3</v>
      </c>
      <c r="B9" s="51">
        <v>136626</v>
      </c>
      <c r="C9" s="264" t="s">
        <v>162</v>
      </c>
      <c r="D9" s="28" t="s">
        <v>165</v>
      </c>
      <c r="E9" s="28" t="s">
        <v>165</v>
      </c>
      <c r="F9" s="72">
        <v>909395</v>
      </c>
      <c r="G9" s="72">
        <v>918658</v>
      </c>
      <c r="H9" s="27">
        <v>100.6</v>
      </c>
      <c r="I9" s="27">
        <v>26.873692492404288</v>
      </c>
      <c r="J9" s="27">
        <v>36.239363129821157</v>
      </c>
      <c r="K9" s="27">
        <v>25.484631638010651</v>
      </c>
      <c r="L9" s="7" t="s">
        <v>306</v>
      </c>
      <c r="M9" s="264" t="s">
        <v>508</v>
      </c>
      <c r="N9" s="7" t="s">
        <v>150</v>
      </c>
      <c r="O9" s="7" t="s">
        <v>20</v>
      </c>
      <c r="P9" s="7" t="s">
        <v>152</v>
      </c>
      <c r="Q9" s="24">
        <v>500000000</v>
      </c>
      <c r="R9" s="24">
        <v>674253512.79999995</v>
      </c>
      <c r="S9" s="73">
        <v>474155750</v>
      </c>
      <c r="U9" s="250"/>
      <c r="V9" s="250"/>
    </row>
    <row r="10" spans="1:25" ht="67.5">
      <c r="A10" s="18">
        <v>4</v>
      </c>
      <c r="B10" s="51">
        <v>60132</v>
      </c>
      <c r="C10" s="71" t="s">
        <v>158</v>
      </c>
      <c r="D10" s="28" t="s">
        <v>297</v>
      </c>
      <c r="E10" s="28" t="s">
        <v>298</v>
      </c>
      <c r="F10" s="72">
        <v>494296</v>
      </c>
      <c r="G10" s="72">
        <v>491831</v>
      </c>
      <c r="H10" s="27">
        <v>340.27</v>
      </c>
      <c r="I10" s="27">
        <v>37.579225337072167</v>
      </c>
      <c r="J10" s="27">
        <v>16.701877927587628</v>
      </c>
      <c r="K10" s="27">
        <v>11.758122061021691</v>
      </c>
      <c r="L10" s="7" t="s">
        <v>306</v>
      </c>
      <c r="M10" s="264" t="s">
        <v>154</v>
      </c>
      <c r="N10" s="7" t="s">
        <v>150</v>
      </c>
      <c r="O10" s="7" t="s">
        <v>20</v>
      </c>
      <c r="P10" s="7" t="s">
        <v>476</v>
      </c>
      <c r="Q10" s="74">
        <v>225000000</v>
      </c>
      <c r="R10" s="74">
        <v>100000000</v>
      </c>
      <c r="S10" s="73">
        <v>70400000</v>
      </c>
      <c r="U10" s="250"/>
      <c r="V10" s="250"/>
    </row>
    <row r="11" spans="1:25" ht="45">
      <c r="A11" s="25">
        <v>5</v>
      </c>
      <c r="B11" s="75">
        <v>66159</v>
      </c>
      <c r="C11" s="23" t="s">
        <v>171</v>
      </c>
      <c r="D11" s="28" t="s">
        <v>172</v>
      </c>
      <c r="E11" s="28" t="s">
        <v>173</v>
      </c>
      <c r="F11" s="72">
        <v>52915</v>
      </c>
      <c r="G11" s="72">
        <v>53169</v>
      </c>
      <c r="H11" s="27">
        <v>37</v>
      </c>
      <c r="I11" s="27">
        <v>5.7660250288105415</v>
      </c>
      <c r="J11" s="27">
        <v>0</v>
      </c>
      <c r="K11" s="27">
        <v>0</v>
      </c>
      <c r="L11" s="7" t="s">
        <v>306</v>
      </c>
      <c r="M11" s="264" t="s">
        <v>511</v>
      </c>
      <c r="N11" s="7" t="s">
        <v>150</v>
      </c>
      <c r="O11" s="7" t="s">
        <v>20</v>
      </c>
      <c r="P11" s="7" t="s">
        <v>37</v>
      </c>
      <c r="Q11" s="24">
        <v>70000000</v>
      </c>
      <c r="R11" s="24">
        <v>0</v>
      </c>
      <c r="S11" s="73">
        <v>0</v>
      </c>
      <c r="U11" s="250"/>
      <c r="V11" s="250"/>
    </row>
    <row r="12" spans="1:25" ht="33.75">
      <c r="A12" s="18">
        <v>6</v>
      </c>
      <c r="B12" s="75">
        <v>100133</v>
      </c>
      <c r="C12" s="23" t="s">
        <v>207</v>
      </c>
      <c r="D12" s="71" t="s">
        <v>208</v>
      </c>
      <c r="E12" s="70" t="s">
        <v>209</v>
      </c>
      <c r="F12" s="72">
        <v>55092</v>
      </c>
      <c r="G12" s="72">
        <v>55702</v>
      </c>
      <c r="H12" s="27">
        <v>23.5</v>
      </c>
      <c r="I12" s="27">
        <v>4.3900000012247391</v>
      </c>
      <c r="J12" s="27">
        <v>0</v>
      </c>
      <c r="K12" s="27">
        <v>0</v>
      </c>
      <c r="L12" s="7" t="s">
        <v>306</v>
      </c>
      <c r="M12" s="28" t="s">
        <v>510</v>
      </c>
      <c r="N12" s="7" t="s">
        <v>150</v>
      </c>
      <c r="O12" s="7" t="s">
        <v>20</v>
      </c>
      <c r="P12" s="7" t="s">
        <v>37</v>
      </c>
      <c r="Q12" s="24">
        <v>36561245</v>
      </c>
      <c r="R12" s="24">
        <v>0</v>
      </c>
      <c r="S12" s="73">
        <v>0</v>
      </c>
      <c r="U12" s="250"/>
      <c r="V12" s="250"/>
    </row>
    <row r="13" spans="1:25" ht="56.25">
      <c r="A13" s="18">
        <v>8</v>
      </c>
      <c r="B13" s="75">
        <v>130705</v>
      </c>
      <c r="C13" s="76" t="s">
        <v>159</v>
      </c>
      <c r="D13" s="28" t="s">
        <v>45</v>
      </c>
      <c r="E13" s="28" t="s">
        <v>300</v>
      </c>
      <c r="F13" s="72">
        <v>127812</v>
      </c>
      <c r="G13" s="72">
        <v>131600</v>
      </c>
      <c r="H13" s="27">
        <v>15.32</v>
      </c>
      <c r="I13" s="27">
        <v>5.983005149426547</v>
      </c>
      <c r="J13" s="27">
        <v>3.988670099617698</v>
      </c>
      <c r="K13" s="27">
        <v>1.994335049808849</v>
      </c>
      <c r="L13" s="7" t="s">
        <v>306</v>
      </c>
      <c r="M13" s="264" t="s">
        <v>154</v>
      </c>
      <c r="N13" s="7" t="s">
        <v>150</v>
      </c>
      <c r="O13" s="7" t="s">
        <v>20</v>
      </c>
      <c r="P13" s="7" t="s">
        <v>37</v>
      </c>
      <c r="Q13" s="74">
        <v>150000000</v>
      </c>
      <c r="R13" s="74">
        <v>100000000</v>
      </c>
      <c r="S13" s="73">
        <v>50000000</v>
      </c>
      <c r="U13" s="250"/>
      <c r="V13" s="250"/>
    </row>
    <row r="14" spans="1:25" ht="33.75">
      <c r="A14" s="25">
        <v>9</v>
      </c>
      <c r="B14" s="75">
        <v>132258</v>
      </c>
      <c r="C14" s="23" t="s">
        <v>191</v>
      </c>
      <c r="D14" s="76" t="s">
        <v>59</v>
      </c>
      <c r="E14" s="76" t="s">
        <v>192</v>
      </c>
      <c r="F14" s="72">
        <v>118971</v>
      </c>
      <c r="G14" s="72">
        <v>117584</v>
      </c>
      <c r="H14" s="27">
        <v>45.6</v>
      </c>
      <c r="I14" s="27">
        <v>5.7634072784314601</v>
      </c>
      <c r="J14" s="27">
        <v>16.329653955555806</v>
      </c>
      <c r="K14" s="27">
        <v>15.369086075817227</v>
      </c>
      <c r="L14" s="7" t="s">
        <v>306</v>
      </c>
      <c r="M14" s="264" t="s">
        <v>509</v>
      </c>
      <c r="N14" s="7" t="s">
        <v>150</v>
      </c>
      <c r="O14" s="7" t="s">
        <v>20</v>
      </c>
      <c r="P14" s="7" t="s">
        <v>609</v>
      </c>
      <c r="Q14" s="74">
        <v>30000000</v>
      </c>
      <c r="R14" s="74">
        <v>85000000</v>
      </c>
      <c r="S14" s="73">
        <v>80000000</v>
      </c>
      <c r="U14" s="250"/>
      <c r="V14" s="250"/>
    </row>
    <row r="15" spans="1:25" ht="45">
      <c r="A15" s="18">
        <v>10</v>
      </c>
      <c r="B15" s="51">
        <v>14834</v>
      </c>
      <c r="C15" s="264" t="s">
        <v>193</v>
      </c>
      <c r="D15" s="70" t="s">
        <v>43</v>
      </c>
      <c r="E15" s="70" t="s">
        <v>194</v>
      </c>
      <c r="F15" s="72">
        <v>12802</v>
      </c>
      <c r="G15" s="72">
        <v>13678</v>
      </c>
      <c r="H15" s="27">
        <v>15.5</v>
      </c>
      <c r="I15" s="27">
        <v>6.5963622711165364</v>
      </c>
      <c r="J15" s="27">
        <v>0</v>
      </c>
      <c r="K15" s="27">
        <v>0</v>
      </c>
      <c r="L15" s="7" t="s">
        <v>306</v>
      </c>
      <c r="M15" s="264" t="s">
        <v>509</v>
      </c>
      <c r="N15" s="7" t="s">
        <v>150</v>
      </c>
      <c r="O15" s="7" t="s">
        <v>20</v>
      </c>
      <c r="P15" s="7" t="s">
        <v>477</v>
      </c>
      <c r="Q15" s="24">
        <v>24000000</v>
      </c>
      <c r="R15" s="24">
        <v>0</v>
      </c>
      <c r="S15" s="73">
        <v>0</v>
      </c>
      <c r="U15" s="250"/>
      <c r="V15" s="250"/>
    </row>
    <row r="16" spans="1:25" ht="45">
      <c r="A16" s="25">
        <v>11</v>
      </c>
      <c r="B16" s="51">
        <v>37470</v>
      </c>
      <c r="C16" s="264" t="s">
        <v>204</v>
      </c>
      <c r="D16" s="71" t="s">
        <v>205</v>
      </c>
      <c r="E16" s="70" t="s">
        <v>206</v>
      </c>
      <c r="F16" s="72">
        <v>96470</v>
      </c>
      <c r="G16" s="72">
        <v>100046</v>
      </c>
      <c r="H16" s="27">
        <v>42.6</v>
      </c>
      <c r="I16" s="27">
        <v>7.2311250937180924</v>
      </c>
      <c r="J16" s="27">
        <v>17.568874821436705</v>
      </c>
      <c r="K16" s="27">
        <v>0</v>
      </c>
      <c r="L16" s="7" t="s">
        <v>306</v>
      </c>
      <c r="M16" s="28" t="s">
        <v>510</v>
      </c>
      <c r="N16" s="7" t="s">
        <v>150</v>
      </c>
      <c r="O16" s="7" t="s">
        <v>20</v>
      </c>
      <c r="P16" s="7" t="s">
        <v>37</v>
      </c>
      <c r="Q16" s="74">
        <v>30000000</v>
      </c>
      <c r="R16" s="74">
        <v>72888553</v>
      </c>
      <c r="S16" s="73">
        <v>0</v>
      </c>
      <c r="U16" s="250"/>
      <c r="V16" s="250"/>
    </row>
    <row r="17" spans="1:22" ht="45">
      <c r="A17" s="18">
        <v>12</v>
      </c>
      <c r="B17" s="51">
        <v>2431</v>
      </c>
      <c r="C17" s="264" t="s">
        <v>210</v>
      </c>
      <c r="D17" s="71" t="s">
        <v>169</v>
      </c>
      <c r="E17" s="70" t="s">
        <v>211</v>
      </c>
      <c r="F17" s="72">
        <v>9241</v>
      </c>
      <c r="G17" s="72">
        <v>9043</v>
      </c>
      <c r="H17" s="27">
        <v>30.1</v>
      </c>
      <c r="I17" s="27">
        <v>6.3850887153676048</v>
      </c>
      <c r="J17" s="27">
        <v>10.216141944588168</v>
      </c>
      <c r="K17" s="27">
        <v>5.5844833844386468</v>
      </c>
      <c r="L17" s="7" t="s">
        <v>306</v>
      </c>
      <c r="M17" s="28" t="s">
        <v>513</v>
      </c>
      <c r="N17" s="7" t="s">
        <v>150</v>
      </c>
      <c r="O17" s="7" t="s">
        <v>20</v>
      </c>
      <c r="P17" s="7" t="s">
        <v>37</v>
      </c>
      <c r="Q17" s="74">
        <v>25000000</v>
      </c>
      <c r="R17" s="74">
        <v>40000000</v>
      </c>
      <c r="S17" s="73">
        <v>21865332</v>
      </c>
      <c r="U17" s="250"/>
      <c r="V17" s="250"/>
    </row>
    <row r="18" spans="1:22" ht="56.25">
      <c r="A18" s="25">
        <v>13</v>
      </c>
      <c r="B18" s="51">
        <v>10109</v>
      </c>
      <c r="C18" s="264" t="s">
        <v>168</v>
      </c>
      <c r="D18" s="28" t="s">
        <v>169</v>
      </c>
      <c r="E18" s="28" t="s">
        <v>170</v>
      </c>
      <c r="F18" s="72">
        <v>143727</v>
      </c>
      <c r="G18" s="72">
        <v>148461</v>
      </c>
      <c r="H18" s="27">
        <v>27.5</v>
      </c>
      <c r="I18" s="27">
        <v>3.2433355818838367</v>
      </c>
      <c r="J18" s="27">
        <v>7.5138073255307223</v>
      </c>
      <c r="K18" s="27">
        <v>0</v>
      </c>
      <c r="L18" s="7" t="s">
        <v>306</v>
      </c>
      <c r="M18" s="264" t="s">
        <v>511</v>
      </c>
      <c r="N18" s="7" t="s">
        <v>150</v>
      </c>
      <c r="O18" s="7" t="s">
        <v>20</v>
      </c>
      <c r="P18" s="7" t="s">
        <v>37</v>
      </c>
      <c r="Q18" s="74">
        <v>20000000</v>
      </c>
      <c r="R18" s="74">
        <v>46333826</v>
      </c>
      <c r="S18" s="73">
        <v>0</v>
      </c>
      <c r="U18" s="250"/>
      <c r="V18" s="250"/>
    </row>
    <row r="19" spans="1:22" ht="67.5">
      <c r="A19" s="18">
        <v>14</v>
      </c>
      <c r="B19" s="51">
        <v>96096</v>
      </c>
      <c r="C19" s="70" t="s">
        <v>610</v>
      </c>
      <c r="D19" s="28" t="s">
        <v>611</v>
      </c>
      <c r="E19" s="28" t="s">
        <v>612</v>
      </c>
      <c r="F19" s="251">
        <v>31241</v>
      </c>
      <c r="G19" s="251">
        <v>34502</v>
      </c>
      <c r="H19" s="27">
        <v>48.77</v>
      </c>
      <c r="I19" s="27">
        <v>2.5910260486471879</v>
      </c>
      <c r="J19" s="27">
        <v>8.9179478793863911</v>
      </c>
      <c r="K19" s="27">
        <v>7.0499999883403826</v>
      </c>
      <c r="L19" s="7" t="s">
        <v>306</v>
      </c>
      <c r="M19" s="264" t="s">
        <v>511</v>
      </c>
      <c r="N19" s="7" t="s">
        <v>150</v>
      </c>
      <c r="O19" s="7" t="s">
        <v>20</v>
      </c>
      <c r="P19" s="7" t="s">
        <v>37</v>
      </c>
      <c r="Q19" s="74">
        <v>5000000</v>
      </c>
      <c r="R19" s="74">
        <v>17209298</v>
      </c>
      <c r="S19" s="73">
        <v>13604649</v>
      </c>
      <c r="U19" s="250"/>
      <c r="V19" s="250"/>
    </row>
    <row r="20" spans="1:22" ht="90">
      <c r="A20" s="25">
        <v>15</v>
      </c>
      <c r="B20" s="51">
        <v>4332</v>
      </c>
      <c r="C20" s="70" t="s">
        <v>613</v>
      </c>
      <c r="D20" s="28" t="s">
        <v>182</v>
      </c>
      <c r="E20" s="28" t="s">
        <v>614</v>
      </c>
      <c r="F20" s="251">
        <v>15512</v>
      </c>
      <c r="G20" s="251">
        <v>16960</v>
      </c>
      <c r="H20" s="27">
        <v>48.77</v>
      </c>
      <c r="I20" s="27">
        <v>10.437608477738733</v>
      </c>
      <c r="J20" s="27">
        <v>8.9811957350366125</v>
      </c>
      <c r="K20" s="27">
        <v>7.0999999869529891</v>
      </c>
      <c r="L20" s="7" t="s">
        <v>306</v>
      </c>
      <c r="M20" s="264" t="s">
        <v>511</v>
      </c>
      <c r="N20" s="7" t="s">
        <v>150</v>
      </c>
      <c r="O20" s="7" t="s">
        <v>20</v>
      </c>
      <c r="P20" s="7" t="s">
        <v>37</v>
      </c>
      <c r="Q20" s="74">
        <v>20000000</v>
      </c>
      <c r="R20" s="74">
        <v>17209298</v>
      </c>
      <c r="S20" s="73">
        <v>13604649</v>
      </c>
      <c r="U20" s="250"/>
      <c r="V20" s="250"/>
    </row>
    <row r="21" spans="1:22" ht="78.75">
      <c r="A21" s="18">
        <v>16</v>
      </c>
      <c r="B21" s="51">
        <v>102580</v>
      </c>
      <c r="C21" s="70" t="s">
        <v>615</v>
      </c>
      <c r="D21" s="28" t="s">
        <v>616</v>
      </c>
      <c r="E21" s="28" t="s">
        <v>617</v>
      </c>
      <c r="F21" s="72">
        <v>63898</v>
      </c>
      <c r="G21" s="72">
        <v>70149</v>
      </c>
      <c r="H21" s="27">
        <v>158.93</v>
      </c>
      <c r="I21" s="27">
        <v>10.437608477738733</v>
      </c>
      <c r="J21" s="27">
        <v>8.9811957350366125</v>
      </c>
      <c r="K21" s="27">
        <v>7.0999999869529891</v>
      </c>
      <c r="L21" s="7" t="s">
        <v>306</v>
      </c>
      <c r="M21" s="264" t="s">
        <v>511</v>
      </c>
      <c r="N21" s="7" t="s">
        <v>150</v>
      </c>
      <c r="O21" s="7" t="s">
        <v>20</v>
      </c>
      <c r="P21" s="7" t="s">
        <v>37</v>
      </c>
      <c r="Q21" s="74">
        <v>20000000</v>
      </c>
      <c r="R21" s="74">
        <v>17209298</v>
      </c>
      <c r="S21" s="73">
        <v>13604649</v>
      </c>
      <c r="U21" s="250"/>
      <c r="V21" s="250"/>
    </row>
    <row r="22" spans="1:22" ht="78.75">
      <c r="A22" s="25">
        <v>17</v>
      </c>
      <c r="B22" s="51">
        <v>6412</v>
      </c>
      <c r="C22" s="70" t="s">
        <v>618</v>
      </c>
      <c r="D22" s="28" t="s">
        <v>619</v>
      </c>
      <c r="E22" s="28" t="s">
        <v>620</v>
      </c>
      <c r="F22" s="72">
        <v>15512</v>
      </c>
      <c r="G22" s="72">
        <v>16960</v>
      </c>
      <c r="H22" s="27">
        <v>36</v>
      </c>
      <c r="I22" s="27">
        <v>2.6094021194346833</v>
      </c>
      <c r="J22" s="27">
        <v>8.9811957350366125</v>
      </c>
      <c r="K22" s="27">
        <v>7.0999999869529891</v>
      </c>
      <c r="L22" s="7" t="s">
        <v>306</v>
      </c>
      <c r="M22" s="264" t="s">
        <v>511</v>
      </c>
      <c r="N22" s="7" t="s">
        <v>150</v>
      </c>
      <c r="O22" s="7" t="s">
        <v>20</v>
      </c>
      <c r="P22" s="7" t="s">
        <v>37</v>
      </c>
      <c r="Q22" s="74">
        <v>5000000</v>
      </c>
      <c r="R22" s="74">
        <v>17209298</v>
      </c>
      <c r="S22" s="73">
        <v>13604649</v>
      </c>
      <c r="U22" s="250"/>
      <c r="V22" s="250"/>
    </row>
    <row r="23" spans="1:22" ht="33.75">
      <c r="A23" s="18">
        <v>18</v>
      </c>
      <c r="B23" s="51">
        <v>34973</v>
      </c>
      <c r="C23" s="264" t="s">
        <v>174</v>
      </c>
      <c r="D23" s="28" t="s">
        <v>175</v>
      </c>
      <c r="E23" s="28" t="s">
        <v>176</v>
      </c>
      <c r="F23" s="72">
        <v>63390</v>
      </c>
      <c r="G23" s="72">
        <v>62759</v>
      </c>
      <c r="H23" s="27">
        <v>39.369999999999997</v>
      </c>
      <c r="I23" s="27">
        <v>2.3950000025626501</v>
      </c>
      <c r="J23" s="27">
        <v>14.64928096567473</v>
      </c>
      <c r="K23" s="27">
        <v>4.9762112553245466</v>
      </c>
      <c r="L23" s="7" t="s">
        <v>306</v>
      </c>
      <c r="M23" s="264" t="s">
        <v>109</v>
      </c>
      <c r="N23" s="7" t="s">
        <v>150</v>
      </c>
      <c r="O23" s="7" t="s">
        <v>20</v>
      </c>
      <c r="P23" s="7" t="s">
        <v>621</v>
      </c>
      <c r="Q23" s="74">
        <v>10000000</v>
      </c>
      <c r="R23" s="74">
        <v>61166100</v>
      </c>
      <c r="S23" s="73">
        <v>20777500</v>
      </c>
      <c r="U23" s="250"/>
      <c r="V23" s="250"/>
    </row>
    <row r="24" spans="1:22" ht="22.5">
      <c r="A24" s="25">
        <v>19</v>
      </c>
      <c r="B24" s="51">
        <v>75943</v>
      </c>
      <c r="C24" s="264" t="s">
        <v>177</v>
      </c>
      <c r="D24" s="71" t="s">
        <v>85</v>
      </c>
      <c r="E24" s="70" t="s">
        <v>178</v>
      </c>
      <c r="F24" s="72">
        <v>108798</v>
      </c>
      <c r="G24" s="72">
        <v>108559</v>
      </c>
      <c r="H24" s="27">
        <v>44</v>
      </c>
      <c r="I24" s="27">
        <v>1.5016218026019512</v>
      </c>
      <c r="J24" s="27">
        <v>12.01297442081561</v>
      </c>
      <c r="K24" s="27">
        <v>12.156430358105386</v>
      </c>
      <c r="L24" s="7" t="s">
        <v>306</v>
      </c>
      <c r="M24" s="264" t="s">
        <v>109</v>
      </c>
      <c r="N24" s="7" t="s">
        <v>150</v>
      </c>
      <c r="O24" s="7" t="s">
        <v>20</v>
      </c>
      <c r="P24" s="7" t="s">
        <v>304</v>
      </c>
      <c r="Q24" s="74">
        <v>10000000</v>
      </c>
      <c r="R24" s="74">
        <v>80000000</v>
      </c>
      <c r="S24" s="73">
        <v>80955340</v>
      </c>
      <c r="U24" s="250"/>
      <c r="V24" s="250"/>
    </row>
    <row r="25" spans="1:22" ht="33.75">
      <c r="A25" s="18">
        <v>20</v>
      </c>
      <c r="B25" s="75">
        <v>72220</v>
      </c>
      <c r="C25" s="23" t="s">
        <v>197</v>
      </c>
      <c r="D25" s="76" t="s">
        <v>40</v>
      </c>
      <c r="E25" s="76" t="s">
        <v>198</v>
      </c>
      <c r="F25" s="72">
        <v>48459</v>
      </c>
      <c r="G25" s="72">
        <v>48363</v>
      </c>
      <c r="H25" s="27">
        <v>27.92</v>
      </c>
      <c r="I25" s="27">
        <v>0.9</v>
      </c>
      <c r="J25" s="27">
        <v>12.45</v>
      </c>
      <c r="K25" s="27">
        <v>14.57</v>
      </c>
      <c r="L25" s="7" t="s">
        <v>306</v>
      </c>
      <c r="M25" s="28" t="s">
        <v>510</v>
      </c>
      <c r="N25" s="7" t="s">
        <v>150</v>
      </c>
      <c r="O25" s="7" t="s">
        <v>20</v>
      </c>
      <c r="P25" s="7" t="s">
        <v>609</v>
      </c>
      <c r="Q25" s="74">
        <v>5000000</v>
      </c>
      <c r="R25" s="74">
        <v>70000000</v>
      </c>
      <c r="S25" s="73">
        <v>76279552.959999993</v>
      </c>
      <c r="U25" s="250"/>
      <c r="V25" s="250"/>
    </row>
    <row r="26" spans="1:22" ht="33.75">
      <c r="A26" s="25">
        <v>21</v>
      </c>
      <c r="B26" s="77">
        <v>18433</v>
      </c>
      <c r="C26" s="260" t="s">
        <v>478</v>
      </c>
      <c r="D26" s="26" t="s">
        <v>41</v>
      </c>
      <c r="E26" s="26" t="s">
        <v>479</v>
      </c>
      <c r="F26" s="72">
        <v>21356</v>
      </c>
      <c r="G26" s="72">
        <v>21441</v>
      </c>
      <c r="H26" s="27">
        <v>5.04</v>
      </c>
      <c r="I26" s="27">
        <v>0.81382978719075383</v>
      </c>
      <c r="J26" s="27">
        <v>3.0111702126057889</v>
      </c>
      <c r="K26" s="27">
        <v>0</v>
      </c>
      <c r="L26" s="7" t="s">
        <v>306</v>
      </c>
      <c r="M26" s="28" t="s">
        <v>513</v>
      </c>
      <c r="N26" s="7" t="s">
        <v>150</v>
      </c>
      <c r="O26" s="7" t="s">
        <v>20</v>
      </c>
      <c r="P26" s="7" t="s">
        <v>477</v>
      </c>
      <c r="Q26" s="74">
        <v>5000000</v>
      </c>
      <c r="R26" s="74">
        <v>18500000</v>
      </c>
      <c r="S26" s="73">
        <v>0</v>
      </c>
      <c r="U26" s="250"/>
      <c r="V26" s="250"/>
    </row>
    <row r="27" spans="1:22" ht="33.75">
      <c r="A27" s="18">
        <v>22</v>
      </c>
      <c r="B27" s="77">
        <v>18435</v>
      </c>
      <c r="C27" s="260" t="s">
        <v>480</v>
      </c>
      <c r="D27" s="26" t="s">
        <v>41</v>
      </c>
      <c r="E27" s="26" t="s">
        <v>481</v>
      </c>
      <c r="F27" s="72">
        <v>2932</v>
      </c>
      <c r="G27" s="72">
        <v>3092</v>
      </c>
      <c r="H27" s="27">
        <v>10.95</v>
      </c>
      <c r="I27" s="27">
        <v>0.81382978719075383</v>
      </c>
      <c r="J27" s="27">
        <v>3.0111702126057889</v>
      </c>
      <c r="K27" s="27">
        <v>0</v>
      </c>
      <c r="L27" s="7" t="s">
        <v>306</v>
      </c>
      <c r="M27" s="28" t="s">
        <v>510</v>
      </c>
      <c r="N27" s="7" t="s">
        <v>150</v>
      </c>
      <c r="O27" s="7" t="s">
        <v>20</v>
      </c>
      <c r="P27" s="7" t="s">
        <v>477</v>
      </c>
      <c r="Q27" s="74">
        <v>5000000</v>
      </c>
      <c r="R27" s="74">
        <v>18500000</v>
      </c>
      <c r="S27" s="73">
        <v>0</v>
      </c>
      <c r="U27" s="250"/>
      <c r="V27" s="250"/>
    </row>
    <row r="28" spans="1:22" ht="33.75">
      <c r="A28" s="25">
        <v>23</v>
      </c>
      <c r="B28" s="77">
        <v>18437</v>
      </c>
      <c r="C28" s="78" t="s">
        <v>482</v>
      </c>
      <c r="D28" s="26" t="s">
        <v>41</v>
      </c>
      <c r="E28" s="26" t="s">
        <v>483</v>
      </c>
      <c r="F28" s="72">
        <v>8908</v>
      </c>
      <c r="G28" s="72">
        <v>9301</v>
      </c>
      <c r="H28" s="27">
        <v>10.7</v>
      </c>
      <c r="I28" s="27">
        <v>5</v>
      </c>
      <c r="J28" s="27">
        <v>5.7</v>
      </c>
      <c r="K28" s="27">
        <v>0</v>
      </c>
      <c r="L28" s="7" t="s">
        <v>306</v>
      </c>
      <c r="M28" s="28" t="s">
        <v>513</v>
      </c>
      <c r="N28" s="7" t="s">
        <v>150</v>
      </c>
      <c r="O28" s="7" t="s">
        <v>20</v>
      </c>
      <c r="P28" s="7" t="s">
        <v>477</v>
      </c>
      <c r="Q28" s="74">
        <v>25000000</v>
      </c>
      <c r="R28" s="74">
        <v>35000000</v>
      </c>
      <c r="S28" s="73">
        <v>0</v>
      </c>
      <c r="U28" s="250"/>
      <c r="V28" s="250"/>
    </row>
    <row r="29" spans="1:22" ht="33.75">
      <c r="A29" s="18">
        <v>24</v>
      </c>
      <c r="B29" s="75">
        <v>37474</v>
      </c>
      <c r="C29" s="23" t="s">
        <v>163</v>
      </c>
      <c r="D29" s="71" t="s">
        <v>166</v>
      </c>
      <c r="E29" s="70" t="s">
        <v>167</v>
      </c>
      <c r="F29" s="72">
        <v>113958</v>
      </c>
      <c r="G29" s="72">
        <v>118359</v>
      </c>
      <c r="H29" s="27">
        <v>29</v>
      </c>
      <c r="I29" s="27">
        <v>1.6489353711106181</v>
      </c>
      <c r="J29" s="27">
        <v>0.79148897813309671</v>
      </c>
      <c r="K29" s="27">
        <v>3.056527218754884</v>
      </c>
      <c r="L29" s="7" t="s">
        <v>306</v>
      </c>
      <c r="M29" s="264" t="s">
        <v>508</v>
      </c>
      <c r="N29" s="7" t="s">
        <v>150</v>
      </c>
      <c r="O29" s="7" t="s">
        <v>20</v>
      </c>
      <c r="P29" s="7" t="s">
        <v>37</v>
      </c>
      <c r="Q29" s="24">
        <v>25000000</v>
      </c>
      <c r="R29" s="74">
        <v>12000000</v>
      </c>
      <c r="S29" s="73">
        <v>46340919</v>
      </c>
      <c r="U29" s="250"/>
      <c r="V29" s="250"/>
    </row>
    <row r="30" spans="1:22" ht="33.75">
      <c r="A30" s="25">
        <v>25</v>
      </c>
      <c r="B30" s="52">
        <v>15149</v>
      </c>
      <c r="C30" s="264" t="s">
        <v>202</v>
      </c>
      <c r="D30" s="28" t="s">
        <v>40</v>
      </c>
      <c r="E30" s="264" t="s">
        <v>299</v>
      </c>
      <c r="F30" s="72">
        <v>45043</v>
      </c>
      <c r="G30" s="72">
        <v>45917</v>
      </c>
      <c r="H30" s="27">
        <v>49.45</v>
      </c>
      <c r="I30" s="27">
        <v>5</v>
      </c>
      <c r="J30" s="27">
        <v>9.3699999999999992</v>
      </c>
      <c r="K30" s="27">
        <v>8.8000000000000007</v>
      </c>
      <c r="L30" s="7" t="s">
        <v>306</v>
      </c>
      <c r="M30" s="28" t="s">
        <v>513</v>
      </c>
      <c r="N30" s="7" t="s">
        <v>150</v>
      </c>
      <c r="O30" s="7" t="s">
        <v>20</v>
      </c>
      <c r="P30" s="7" t="s">
        <v>484</v>
      </c>
      <c r="Q30" s="74">
        <v>39999999.999999985</v>
      </c>
      <c r="R30" s="74">
        <v>75000000</v>
      </c>
      <c r="S30" s="73">
        <v>70463623.310000002</v>
      </c>
      <c r="U30" s="250"/>
      <c r="V30" s="250"/>
    </row>
    <row r="31" spans="1:22" ht="33.75">
      <c r="A31" s="18">
        <v>26</v>
      </c>
      <c r="B31" s="78">
        <v>37502</v>
      </c>
      <c r="C31" s="261" t="s">
        <v>485</v>
      </c>
      <c r="D31" s="26" t="s">
        <v>155</v>
      </c>
      <c r="E31" s="26" t="s">
        <v>486</v>
      </c>
      <c r="F31" s="72">
        <v>177847</v>
      </c>
      <c r="G31" s="72">
        <v>184712</v>
      </c>
      <c r="H31" s="27">
        <v>42.26</v>
      </c>
      <c r="I31" s="27">
        <v>1</v>
      </c>
      <c r="J31" s="27">
        <v>6.6</v>
      </c>
      <c r="K31" s="27">
        <v>0</v>
      </c>
      <c r="L31" s="7" t="s">
        <v>306</v>
      </c>
      <c r="M31" s="264" t="s">
        <v>109</v>
      </c>
      <c r="N31" s="7" t="s">
        <v>150</v>
      </c>
      <c r="O31" s="7" t="s">
        <v>20</v>
      </c>
      <c r="P31" s="7" t="s">
        <v>37</v>
      </c>
      <c r="Q31" s="74">
        <v>5000000</v>
      </c>
      <c r="R31" s="74">
        <v>33000000</v>
      </c>
      <c r="S31" s="73">
        <v>0</v>
      </c>
      <c r="U31" s="250"/>
      <c r="V31" s="250"/>
    </row>
    <row r="32" spans="1:22" ht="33.75">
      <c r="A32" s="25">
        <v>27</v>
      </c>
      <c r="B32" s="75">
        <v>95927</v>
      </c>
      <c r="C32" s="23" t="s">
        <v>199</v>
      </c>
      <c r="D32" s="28" t="s">
        <v>200</v>
      </c>
      <c r="E32" s="28" t="s">
        <v>201</v>
      </c>
      <c r="F32" s="72">
        <v>70226</v>
      </c>
      <c r="G32" s="72">
        <v>76906</v>
      </c>
      <c r="H32" s="27">
        <v>38.79</v>
      </c>
      <c r="I32" s="27">
        <v>3.39</v>
      </c>
      <c r="J32" s="27">
        <v>10.89</v>
      </c>
      <c r="K32" s="27">
        <v>0</v>
      </c>
      <c r="L32" s="7" t="s">
        <v>306</v>
      </c>
      <c r="M32" s="28" t="s">
        <v>510</v>
      </c>
      <c r="N32" s="7" t="s">
        <v>150</v>
      </c>
      <c r="O32" s="7" t="s">
        <v>20</v>
      </c>
      <c r="P32" s="7" t="s">
        <v>37</v>
      </c>
      <c r="Q32" s="74">
        <v>20000000</v>
      </c>
      <c r="R32" s="74">
        <v>64340512</v>
      </c>
      <c r="S32" s="73">
        <v>0</v>
      </c>
      <c r="U32" s="250"/>
      <c r="V32" s="250"/>
    </row>
    <row r="33" spans="1:23">
      <c r="A33" s="18"/>
      <c r="B33" s="51"/>
      <c r="C33" s="70"/>
      <c r="D33" s="28"/>
      <c r="E33" s="28"/>
      <c r="F33" s="27"/>
      <c r="G33" s="27"/>
      <c r="H33" s="27">
        <f>SUM(H7:H32)</f>
        <v>1435.39</v>
      </c>
      <c r="I33" s="27">
        <f>SUM(I7:I32)</f>
        <v>193.5668280241934</v>
      </c>
      <c r="J33" s="27">
        <f>SUM(J7:J32)</f>
        <v>253.86885403030311</v>
      </c>
      <c r="K33" s="27">
        <f>SUM(K7:K32)</f>
        <v>139.83609961626541</v>
      </c>
      <c r="L33" s="7"/>
      <c r="M33" s="264"/>
      <c r="N33" s="7"/>
      <c r="O33" s="7"/>
      <c r="P33" s="7"/>
      <c r="Q33" s="24"/>
      <c r="R33" s="24"/>
      <c r="S33" s="73"/>
      <c r="U33" s="250"/>
      <c r="V33" s="250"/>
    </row>
    <row r="34" spans="1:23">
      <c r="A34" s="18"/>
      <c r="B34" s="71"/>
      <c r="C34" s="71"/>
      <c r="D34" s="71"/>
      <c r="E34" s="71"/>
      <c r="F34" s="27"/>
      <c r="G34" s="27"/>
      <c r="H34" s="27"/>
      <c r="I34" s="27"/>
      <c r="J34" s="27"/>
      <c r="K34" s="27"/>
      <c r="L34" s="71"/>
      <c r="M34" s="71"/>
      <c r="N34" s="71"/>
      <c r="O34" s="71"/>
      <c r="P34" s="71"/>
      <c r="Q34" s="268">
        <f>SUM(Q7:Q33)</f>
        <v>2160561245</v>
      </c>
      <c r="R34" s="268">
        <f>SUM(R7:R33)</f>
        <v>2454532484.77</v>
      </c>
      <c r="S34" s="274">
        <f>SUM(S7:S33)</f>
        <v>1310734094.26</v>
      </c>
      <c r="U34" s="250"/>
      <c r="V34" s="250"/>
    </row>
    <row r="35" spans="1:23" s="258" customFormat="1" ht="12.75">
      <c r="A35" s="422" t="s">
        <v>301</v>
      </c>
      <c r="B35" s="423"/>
      <c r="C35" s="423"/>
      <c r="D35" s="423"/>
      <c r="E35" s="423"/>
      <c r="F35" s="423"/>
      <c r="G35" s="423"/>
      <c r="H35" s="423"/>
      <c r="I35" s="423"/>
      <c r="J35" s="423"/>
      <c r="K35" s="423"/>
      <c r="L35" s="423"/>
      <c r="M35" s="423"/>
      <c r="N35" s="423"/>
      <c r="O35" s="423"/>
      <c r="P35" s="423"/>
      <c r="Q35" s="423"/>
      <c r="R35" s="423"/>
      <c r="S35" s="424"/>
      <c r="U35" s="259"/>
      <c r="V35" s="259"/>
    </row>
    <row r="36" spans="1:23" ht="22.5">
      <c r="A36" s="25">
        <v>1</v>
      </c>
      <c r="B36" s="83">
        <v>190127</v>
      </c>
      <c r="C36" s="23" t="s">
        <v>622</v>
      </c>
      <c r="D36" s="26" t="s">
        <v>17</v>
      </c>
      <c r="E36" s="26" t="s">
        <v>17</v>
      </c>
      <c r="F36" s="72">
        <v>4133024</v>
      </c>
      <c r="G36" s="72">
        <v>4248522</v>
      </c>
      <c r="H36" s="27">
        <v>0.24</v>
      </c>
      <c r="I36" s="27">
        <v>0.04</v>
      </c>
      <c r="J36" s="27">
        <v>0.05</v>
      </c>
      <c r="K36" s="27">
        <v>1.4999999999999999E-2</v>
      </c>
      <c r="L36" s="7" t="s">
        <v>306</v>
      </c>
      <c r="M36" s="264" t="s">
        <v>109</v>
      </c>
      <c r="N36" s="7" t="s">
        <v>150</v>
      </c>
      <c r="O36" s="7" t="s">
        <v>20</v>
      </c>
      <c r="P36" s="7" t="s">
        <v>37</v>
      </c>
      <c r="Q36" s="36">
        <f>11520000+40000000</f>
        <v>51520000</v>
      </c>
      <c r="R36" s="36">
        <v>62880000</v>
      </c>
      <c r="S36" s="82">
        <v>20000000</v>
      </c>
      <c r="U36" s="250"/>
      <c r="V36" s="250"/>
    </row>
    <row r="37" spans="1:23" ht="22.5">
      <c r="A37" s="25">
        <v>2</v>
      </c>
      <c r="B37" s="51">
        <v>173534</v>
      </c>
      <c r="C37" s="23" t="s">
        <v>212</v>
      </c>
      <c r="D37" s="28" t="s">
        <v>59</v>
      </c>
      <c r="E37" s="28" t="s">
        <v>192</v>
      </c>
      <c r="F37" s="72">
        <v>8908</v>
      </c>
      <c r="G37" s="72">
        <v>9301</v>
      </c>
      <c r="H37" s="27">
        <v>17.5</v>
      </c>
      <c r="I37" s="27">
        <v>7.87</v>
      </c>
      <c r="J37" s="27">
        <v>6</v>
      </c>
      <c r="K37" s="27">
        <v>3.63</v>
      </c>
      <c r="L37" s="7" t="s">
        <v>306</v>
      </c>
      <c r="M37" s="28" t="s">
        <v>510</v>
      </c>
      <c r="N37" s="7" t="s">
        <v>150</v>
      </c>
      <c r="O37" s="7" t="s">
        <v>20</v>
      </c>
      <c r="P37" s="7" t="s">
        <v>623</v>
      </c>
      <c r="Q37" s="24">
        <v>40000000</v>
      </c>
      <c r="R37" s="24">
        <v>30000000</v>
      </c>
      <c r="S37" s="73">
        <v>19367000</v>
      </c>
      <c r="U37" s="250"/>
      <c r="V37" s="250"/>
    </row>
    <row r="38" spans="1:23" ht="22.5">
      <c r="A38" s="18">
        <v>3</v>
      </c>
      <c r="B38" s="51">
        <v>154599</v>
      </c>
      <c r="C38" s="23" t="s">
        <v>160</v>
      </c>
      <c r="D38" s="71" t="s">
        <v>155</v>
      </c>
      <c r="E38" s="28" t="s">
        <v>156</v>
      </c>
      <c r="F38" s="72">
        <v>38304</v>
      </c>
      <c r="G38" s="72">
        <v>39964</v>
      </c>
      <c r="H38" s="27">
        <v>0.20399999999999999</v>
      </c>
      <c r="I38" s="27">
        <v>7.0000000000000007E-2</v>
      </c>
      <c r="J38" s="27">
        <v>0.09</v>
      </c>
      <c r="K38" s="27">
        <v>0.04</v>
      </c>
      <c r="L38" s="7" t="s">
        <v>306</v>
      </c>
      <c r="M38" s="28" t="s">
        <v>510</v>
      </c>
      <c r="N38" s="7" t="s">
        <v>150</v>
      </c>
      <c r="O38" s="7" t="s">
        <v>20</v>
      </c>
      <c r="P38" s="7" t="s">
        <v>623</v>
      </c>
      <c r="Q38" s="24">
        <v>40000000</v>
      </c>
      <c r="R38" s="24">
        <v>50000000</v>
      </c>
      <c r="S38" s="73">
        <v>29000000</v>
      </c>
      <c r="U38" s="250"/>
      <c r="V38" s="250"/>
    </row>
    <row r="39" spans="1:23" ht="33.75">
      <c r="A39" s="25">
        <v>4</v>
      </c>
      <c r="B39" s="51">
        <v>72219</v>
      </c>
      <c r="C39" s="23" t="s">
        <v>196</v>
      </c>
      <c r="D39" s="76" t="s">
        <v>155</v>
      </c>
      <c r="E39" s="76" t="s">
        <v>156</v>
      </c>
      <c r="F39" s="72">
        <v>38304</v>
      </c>
      <c r="G39" s="72">
        <v>39964</v>
      </c>
      <c r="H39" s="27">
        <v>33.659999999999997</v>
      </c>
      <c r="I39" s="27">
        <v>9.8851315829477358</v>
      </c>
      <c r="J39" s="27">
        <v>9.8851315829477358</v>
      </c>
      <c r="K39" s="27">
        <v>4.9425657914738679</v>
      </c>
      <c r="L39" s="7" t="s">
        <v>306</v>
      </c>
      <c r="M39" s="28" t="s">
        <v>510</v>
      </c>
      <c r="N39" s="7" t="s">
        <v>150</v>
      </c>
      <c r="O39" s="7" t="s">
        <v>20</v>
      </c>
      <c r="P39" s="7" t="s">
        <v>624</v>
      </c>
      <c r="Q39" s="24">
        <v>64325478</v>
      </c>
      <c r="R39" s="24">
        <v>64325478</v>
      </c>
      <c r="S39" s="73">
        <v>32162739</v>
      </c>
      <c r="U39" s="250"/>
      <c r="V39" s="250"/>
    </row>
    <row r="40" spans="1:23" ht="45">
      <c r="A40" s="25">
        <v>5</v>
      </c>
      <c r="B40" s="51">
        <v>116527</v>
      </c>
      <c r="C40" s="23" t="s">
        <v>487</v>
      </c>
      <c r="D40" s="76" t="s">
        <v>41</v>
      </c>
      <c r="E40" s="76" t="s">
        <v>214</v>
      </c>
      <c r="F40" s="72">
        <v>12816</v>
      </c>
      <c r="G40" s="72">
        <v>14517</v>
      </c>
      <c r="H40" s="27">
        <v>36.54</v>
      </c>
      <c r="I40" s="27">
        <v>11.242111557841682</v>
      </c>
      <c r="J40" s="27">
        <v>11.242111557841682</v>
      </c>
      <c r="K40" s="27">
        <v>5.6210557789208409</v>
      </c>
      <c r="L40" s="7" t="s">
        <v>306</v>
      </c>
      <c r="M40" s="28" t="s">
        <v>513</v>
      </c>
      <c r="N40" s="7" t="s">
        <v>150</v>
      </c>
      <c r="O40" s="7" t="s">
        <v>20</v>
      </c>
      <c r="P40" s="7" t="s">
        <v>624</v>
      </c>
      <c r="Q40" s="24">
        <v>58506848</v>
      </c>
      <c r="R40" s="24">
        <v>58506848</v>
      </c>
      <c r="S40" s="73">
        <v>29253424</v>
      </c>
      <c r="U40" s="250"/>
      <c r="V40" s="250"/>
    </row>
    <row r="41" spans="1:23" ht="45">
      <c r="A41" s="18">
        <v>6</v>
      </c>
      <c r="B41" s="51">
        <v>116528</v>
      </c>
      <c r="C41" s="23" t="s">
        <v>488</v>
      </c>
      <c r="D41" s="76" t="s">
        <v>59</v>
      </c>
      <c r="E41" s="76" t="s">
        <v>489</v>
      </c>
      <c r="F41" s="72">
        <v>84572</v>
      </c>
      <c r="G41" s="72">
        <v>87357</v>
      </c>
      <c r="H41" s="27">
        <v>25.39</v>
      </c>
      <c r="I41" s="27">
        <v>7.41</v>
      </c>
      <c r="J41" s="27">
        <v>10.45</v>
      </c>
      <c r="K41" s="27">
        <v>7.53</v>
      </c>
      <c r="L41" s="7" t="s">
        <v>306</v>
      </c>
      <c r="M41" s="28" t="s">
        <v>510</v>
      </c>
      <c r="N41" s="7" t="s">
        <v>150</v>
      </c>
      <c r="O41" s="7" t="s">
        <v>20</v>
      </c>
      <c r="P41" s="7" t="s">
        <v>624</v>
      </c>
      <c r="Q41" s="24">
        <v>50000000</v>
      </c>
      <c r="R41" s="24">
        <v>70000000</v>
      </c>
      <c r="S41" s="73">
        <v>60000000</v>
      </c>
      <c r="U41" s="250"/>
      <c r="V41" s="250"/>
    </row>
    <row r="42" spans="1:23" ht="33.75">
      <c r="A42" s="25">
        <v>7</v>
      </c>
      <c r="B42" s="51">
        <v>189315</v>
      </c>
      <c r="C42" s="262" t="s">
        <v>490</v>
      </c>
      <c r="D42" s="26" t="s">
        <v>491</v>
      </c>
      <c r="E42" s="26" t="s">
        <v>492</v>
      </c>
      <c r="F42" s="72">
        <v>30002</v>
      </c>
      <c r="G42" s="72">
        <v>29738</v>
      </c>
      <c r="H42" s="27">
        <v>30</v>
      </c>
      <c r="I42" s="27">
        <v>10</v>
      </c>
      <c r="J42" s="27">
        <v>13</v>
      </c>
      <c r="K42" s="27">
        <v>7</v>
      </c>
      <c r="L42" s="7" t="s">
        <v>625</v>
      </c>
      <c r="M42" s="264" t="s">
        <v>512</v>
      </c>
      <c r="N42" s="7" t="s">
        <v>150</v>
      </c>
      <c r="O42" s="7" t="s">
        <v>20</v>
      </c>
      <c r="P42" s="7" t="s">
        <v>37</v>
      </c>
      <c r="Q42" s="81">
        <v>50000000</v>
      </c>
      <c r="R42" s="81">
        <v>65000000</v>
      </c>
      <c r="S42" s="82">
        <v>35000000</v>
      </c>
      <c r="U42" s="250"/>
      <c r="V42" s="250"/>
    </row>
    <row r="43" spans="1:23" ht="36.75" customHeight="1">
      <c r="A43" s="25">
        <v>8</v>
      </c>
      <c r="B43" s="51">
        <v>189312</v>
      </c>
      <c r="C43" s="262" t="s">
        <v>495</v>
      </c>
      <c r="D43" s="26" t="s">
        <v>491</v>
      </c>
      <c r="E43" s="26" t="s">
        <v>492</v>
      </c>
      <c r="F43" s="72">
        <v>30002</v>
      </c>
      <c r="G43" s="72">
        <v>29738</v>
      </c>
      <c r="H43" s="27">
        <v>30</v>
      </c>
      <c r="I43" s="27">
        <v>10</v>
      </c>
      <c r="J43" s="27">
        <v>13</v>
      </c>
      <c r="K43" s="27">
        <v>7</v>
      </c>
      <c r="L43" s="7" t="s">
        <v>625</v>
      </c>
      <c r="M43" s="264" t="s">
        <v>509</v>
      </c>
      <c r="N43" s="7" t="s">
        <v>150</v>
      </c>
      <c r="O43" s="7" t="s">
        <v>20</v>
      </c>
      <c r="P43" s="7" t="s">
        <v>37</v>
      </c>
      <c r="Q43" s="81">
        <v>50000000</v>
      </c>
      <c r="R43" s="81">
        <v>65000000</v>
      </c>
      <c r="S43" s="82">
        <v>35000000</v>
      </c>
      <c r="U43" s="250"/>
      <c r="V43" s="250"/>
    </row>
    <row r="44" spans="1:23" ht="22.5">
      <c r="A44" s="18">
        <v>9</v>
      </c>
      <c r="B44" s="51">
        <v>34968</v>
      </c>
      <c r="C44" s="23" t="s">
        <v>493</v>
      </c>
      <c r="D44" s="76" t="s">
        <v>40</v>
      </c>
      <c r="E44" s="76" t="s">
        <v>494</v>
      </c>
      <c r="F44" s="72">
        <v>45043</v>
      </c>
      <c r="G44" s="72">
        <v>45917</v>
      </c>
      <c r="H44" s="27">
        <v>48.95</v>
      </c>
      <c r="I44" s="27">
        <v>12</v>
      </c>
      <c r="J44" s="27">
        <v>8</v>
      </c>
      <c r="K44" s="27">
        <v>8</v>
      </c>
      <c r="L44" s="7" t="s">
        <v>306</v>
      </c>
      <c r="M44" s="264" t="s">
        <v>109</v>
      </c>
      <c r="N44" s="7" t="s">
        <v>150</v>
      </c>
      <c r="O44" s="7" t="s">
        <v>20</v>
      </c>
      <c r="P44" s="7" t="s">
        <v>37</v>
      </c>
      <c r="Q44" s="24">
        <v>60000000</v>
      </c>
      <c r="R44" s="24">
        <v>40000000</v>
      </c>
      <c r="S44" s="73">
        <v>40000000</v>
      </c>
      <c r="U44" s="250"/>
      <c r="V44" s="250"/>
    </row>
    <row r="45" spans="1:23" ht="33.75">
      <c r="A45" s="25">
        <v>10</v>
      </c>
      <c r="B45" s="83">
        <v>189444</v>
      </c>
      <c r="C45" s="23" t="s">
        <v>626</v>
      </c>
      <c r="D45" s="26" t="s">
        <v>87</v>
      </c>
      <c r="E45" s="26" t="s">
        <v>497</v>
      </c>
      <c r="F45" s="72">
        <v>12893</v>
      </c>
      <c r="G45" s="72">
        <v>12810</v>
      </c>
      <c r="H45" s="27">
        <v>18</v>
      </c>
      <c r="I45" s="27">
        <v>4.5</v>
      </c>
      <c r="J45" s="27">
        <v>9</v>
      </c>
      <c r="K45" s="27">
        <v>4.5</v>
      </c>
      <c r="L45" s="7" t="s">
        <v>306</v>
      </c>
      <c r="M45" s="28" t="s">
        <v>510</v>
      </c>
      <c r="N45" s="7" t="s">
        <v>150</v>
      </c>
      <c r="O45" s="7" t="s">
        <v>20</v>
      </c>
      <c r="P45" s="7" t="s">
        <v>37</v>
      </c>
      <c r="Q45" s="36">
        <v>23940000</v>
      </c>
      <c r="R45" s="36">
        <v>45000000</v>
      </c>
      <c r="S45" s="82">
        <v>22500000</v>
      </c>
      <c r="T45" s="85"/>
      <c r="U45" s="250"/>
      <c r="V45" s="250"/>
      <c r="W45" s="80"/>
    </row>
    <row r="46" spans="1:23" ht="32.25" customHeight="1">
      <c r="A46" s="25">
        <v>11</v>
      </c>
      <c r="B46" s="83">
        <v>189902</v>
      </c>
      <c r="C46" s="23" t="s">
        <v>627</v>
      </c>
      <c r="D46" s="26" t="s">
        <v>628</v>
      </c>
      <c r="E46" s="26" t="s">
        <v>498</v>
      </c>
      <c r="F46" s="72">
        <v>41798</v>
      </c>
      <c r="G46" s="72">
        <v>41672</v>
      </c>
      <c r="H46" s="27">
        <v>31</v>
      </c>
      <c r="I46" s="27">
        <v>7.75</v>
      </c>
      <c r="J46" s="27">
        <v>15.5</v>
      </c>
      <c r="K46" s="27">
        <v>7.75</v>
      </c>
      <c r="L46" s="7" t="s">
        <v>306</v>
      </c>
      <c r="M46" s="28" t="s">
        <v>510</v>
      </c>
      <c r="N46" s="7" t="s">
        <v>150</v>
      </c>
      <c r="O46" s="7" t="s">
        <v>20</v>
      </c>
      <c r="P46" s="7" t="s">
        <v>37</v>
      </c>
      <c r="Q46" s="36">
        <v>41230000</v>
      </c>
      <c r="R46" s="36">
        <v>77500000</v>
      </c>
      <c r="S46" s="82">
        <v>38750000</v>
      </c>
      <c r="T46" s="85"/>
      <c r="U46" s="250"/>
      <c r="V46" s="250"/>
      <c r="W46" s="80"/>
    </row>
    <row r="47" spans="1:23" s="385" customFormat="1" ht="22.5">
      <c r="A47" s="394">
        <v>12</v>
      </c>
      <c r="B47" s="384">
        <v>189499</v>
      </c>
      <c r="C47" s="26" t="s">
        <v>629</v>
      </c>
      <c r="D47" s="26" t="s">
        <v>59</v>
      </c>
      <c r="E47" s="26" t="s">
        <v>499</v>
      </c>
      <c r="F47" s="395">
        <v>26609</v>
      </c>
      <c r="G47" s="395">
        <v>28563</v>
      </c>
      <c r="H47" s="396">
        <v>13</v>
      </c>
      <c r="I47" s="396">
        <v>4</v>
      </c>
      <c r="J47" s="396">
        <v>9</v>
      </c>
      <c r="K47" s="396">
        <v>0</v>
      </c>
      <c r="L47" s="381" t="s">
        <v>306</v>
      </c>
      <c r="M47" s="26" t="s">
        <v>510</v>
      </c>
      <c r="N47" s="381" t="s">
        <v>150</v>
      </c>
      <c r="O47" s="381" t="s">
        <v>20</v>
      </c>
      <c r="P47" s="381" t="s">
        <v>37</v>
      </c>
      <c r="Q47" s="397">
        <v>20540000</v>
      </c>
      <c r="R47" s="397">
        <v>45500000</v>
      </c>
      <c r="S47" s="398">
        <v>0</v>
      </c>
      <c r="U47" s="386"/>
      <c r="V47" s="386"/>
      <c r="W47" s="399"/>
    </row>
    <row r="48" spans="1:23" ht="45">
      <c r="A48" s="25">
        <v>13</v>
      </c>
      <c r="B48" s="51">
        <v>190118</v>
      </c>
      <c r="C48" s="23" t="s">
        <v>630</v>
      </c>
      <c r="D48" s="28" t="s">
        <v>236</v>
      </c>
      <c r="E48" s="28" t="s">
        <v>500</v>
      </c>
      <c r="F48" s="72">
        <v>19737</v>
      </c>
      <c r="G48" s="72">
        <v>22754</v>
      </c>
      <c r="H48" s="27">
        <v>13</v>
      </c>
      <c r="I48" s="27">
        <v>4</v>
      </c>
      <c r="J48" s="27">
        <v>9</v>
      </c>
      <c r="K48" s="27">
        <v>0</v>
      </c>
      <c r="L48" s="7" t="s">
        <v>306</v>
      </c>
      <c r="M48" s="28" t="s">
        <v>513</v>
      </c>
      <c r="N48" s="7" t="s">
        <v>150</v>
      </c>
      <c r="O48" s="7" t="s">
        <v>20</v>
      </c>
      <c r="P48" s="7" t="s">
        <v>37</v>
      </c>
      <c r="Q48" s="36">
        <v>20540000</v>
      </c>
      <c r="R48" s="36">
        <v>45500000</v>
      </c>
      <c r="S48" s="86">
        <v>0</v>
      </c>
      <c r="U48" s="250"/>
      <c r="V48" s="250"/>
      <c r="W48" s="80"/>
    </row>
    <row r="49" spans="1:23" ht="33.75">
      <c r="A49" s="25">
        <v>14</v>
      </c>
      <c r="B49" s="51">
        <v>116535</v>
      </c>
      <c r="C49" s="23" t="s">
        <v>631</v>
      </c>
      <c r="D49" s="29" t="s">
        <v>43</v>
      </c>
      <c r="E49" s="70" t="s">
        <v>501</v>
      </c>
      <c r="F49" s="72">
        <v>84572</v>
      </c>
      <c r="G49" s="72">
        <v>87357</v>
      </c>
      <c r="H49" s="27">
        <v>50</v>
      </c>
      <c r="I49" s="27">
        <v>7.5</v>
      </c>
      <c r="J49" s="27">
        <v>15</v>
      </c>
      <c r="K49" s="27">
        <v>15</v>
      </c>
      <c r="L49" s="7" t="s">
        <v>306</v>
      </c>
      <c r="M49" s="264" t="s">
        <v>109</v>
      </c>
      <c r="N49" s="7" t="s">
        <v>150</v>
      </c>
      <c r="O49" s="7" t="s">
        <v>20</v>
      </c>
      <c r="P49" s="7" t="s">
        <v>37</v>
      </c>
      <c r="Q49" s="36">
        <v>71500000</v>
      </c>
      <c r="R49" s="36">
        <v>75000000</v>
      </c>
      <c r="S49" s="86">
        <v>75000000</v>
      </c>
      <c r="U49" s="250"/>
      <c r="V49" s="250"/>
      <c r="W49" s="80"/>
    </row>
    <row r="50" spans="1:23" ht="22.5">
      <c r="A50" s="18">
        <v>15</v>
      </c>
      <c r="B50" s="83">
        <v>190119</v>
      </c>
      <c r="C50" s="262" t="s">
        <v>632</v>
      </c>
      <c r="D50" s="71" t="s">
        <v>43</v>
      </c>
      <c r="E50" s="71" t="s">
        <v>503</v>
      </c>
      <c r="F50" s="72">
        <v>12622</v>
      </c>
      <c r="G50" s="72">
        <v>12378</v>
      </c>
      <c r="H50" s="27">
        <v>15</v>
      </c>
      <c r="I50" s="27">
        <v>3.75</v>
      </c>
      <c r="J50" s="27">
        <v>7.5</v>
      </c>
      <c r="K50" s="27">
        <v>3.75</v>
      </c>
      <c r="L50" s="7" t="s">
        <v>306</v>
      </c>
      <c r="M50" s="28" t="s">
        <v>513</v>
      </c>
      <c r="N50" s="7" t="s">
        <v>150</v>
      </c>
      <c r="O50" s="7" t="s">
        <v>20</v>
      </c>
      <c r="P50" s="7" t="s">
        <v>37</v>
      </c>
      <c r="Q50" s="36">
        <v>19950000</v>
      </c>
      <c r="R50" s="36">
        <v>37500000</v>
      </c>
      <c r="S50" s="82">
        <v>18750000</v>
      </c>
      <c r="T50" s="80"/>
      <c r="U50" s="250"/>
      <c r="V50" s="250"/>
      <c r="W50" s="80"/>
    </row>
    <row r="51" spans="1:23" ht="22.5">
      <c r="A51" s="25">
        <v>16</v>
      </c>
      <c r="B51" s="83">
        <v>190126</v>
      </c>
      <c r="C51" s="262" t="s">
        <v>633</v>
      </c>
      <c r="D51" s="26" t="s">
        <v>79</v>
      </c>
      <c r="E51" s="26" t="s">
        <v>504</v>
      </c>
      <c r="F51" s="72">
        <v>94017</v>
      </c>
      <c r="G51" s="72">
        <v>94432</v>
      </c>
      <c r="H51" s="27">
        <v>31</v>
      </c>
      <c r="I51" s="27">
        <v>7.75</v>
      </c>
      <c r="J51" s="27">
        <v>15.5</v>
      </c>
      <c r="K51" s="27">
        <v>7.75</v>
      </c>
      <c r="L51" s="7" t="s">
        <v>306</v>
      </c>
      <c r="M51" s="264" t="s">
        <v>109</v>
      </c>
      <c r="N51" s="7" t="s">
        <v>150</v>
      </c>
      <c r="O51" s="7" t="s">
        <v>20</v>
      </c>
      <c r="P51" s="7" t="s">
        <v>37</v>
      </c>
      <c r="Q51" s="36">
        <v>41230000</v>
      </c>
      <c r="R51" s="36">
        <v>77500000</v>
      </c>
      <c r="S51" s="82">
        <v>38750000</v>
      </c>
      <c r="U51" s="250"/>
      <c r="V51" s="250"/>
      <c r="W51" s="80"/>
    </row>
    <row r="52" spans="1:23" ht="38.25" customHeight="1">
      <c r="A52" s="25">
        <v>17</v>
      </c>
      <c r="B52" s="51">
        <v>189880</v>
      </c>
      <c r="C52" s="23" t="s">
        <v>634</v>
      </c>
      <c r="D52" s="29" t="s">
        <v>223</v>
      </c>
      <c r="E52" s="70" t="s">
        <v>223</v>
      </c>
      <c r="F52" s="72">
        <v>47210</v>
      </c>
      <c r="G52" s="72">
        <v>49236</v>
      </c>
      <c r="H52" s="27">
        <v>14.6</v>
      </c>
      <c r="I52" s="27">
        <v>4.38</v>
      </c>
      <c r="J52" s="27">
        <v>10.220000000000001</v>
      </c>
      <c r="K52" s="27">
        <v>0</v>
      </c>
      <c r="L52" s="7" t="s">
        <v>306</v>
      </c>
      <c r="M52" s="28" t="s">
        <v>513</v>
      </c>
      <c r="N52" s="7" t="s">
        <v>150</v>
      </c>
      <c r="O52" s="7" t="s">
        <v>20</v>
      </c>
      <c r="P52" s="7" t="s">
        <v>37</v>
      </c>
      <c r="Q52" s="36">
        <v>23068000</v>
      </c>
      <c r="R52" s="36">
        <v>51100000</v>
      </c>
      <c r="S52" s="73">
        <v>0</v>
      </c>
      <c r="T52" s="85"/>
      <c r="U52" s="250"/>
      <c r="V52" s="250"/>
      <c r="W52" s="80"/>
    </row>
    <row r="53" spans="1:23" ht="33.75">
      <c r="A53" s="18">
        <v>18</v>
      </c>
      <c r="B53" s="51">
        <v>189455</v>
      </c>
      <c r="C53" s="23" t="s">
        <v>635</v>
      </c>
      <c r="D53" s="28" t="s">
        <v>59</v>
      </c>
      <c r="E53" s="28" t="s">
        <v>195</v>
      </c>
      <c r="F53" s="72">
        <v>57824</v>
      </c>
      <c r="G53" s="72">
        <v>61327</v>
      </c>
      <c r="H53" s="27">
        <v>12</v>
      </c>
      <c r="I53" s="27">
        <v>4.8</v>
      </c>
      <c r="J53" s="27">
        <v>7.2</v>
      </c>
      <c r="K53" s="27">
        <v>0</v>
      </c>
      <c r="L53" s="7" t="s">
        <v>306</v>
      </c>
      <c r="M53" s="264" t="s">
        <v>512</v>
      </c>
      <c r="N53" s="7" t="s">
        <v>150</v>
      </c>
      <c r="O53" s="7" t="s">
        <v>20</v>
      </c>
      <c r="P53" s="7" t="s">
        <v>37</v>
      </c>
      <c r="Q53" s="24">
        <v>24960000</v>
      </c>
      <c r="R53" s="24">
        <v>36000000</v>
      </c>
      <c r="S53" s="73">
        <v>0</v>
      </c>
      <c r="U53" s="250"/>
      <c r="V53" s="250"/>
      <c r="W53" s="80"/>
    </row>
    <row r="54" spans="1:23">
      <c r="A54" s="18"/>
      <c r="B54" s="51"/>
      <c r="C54" s="264"/>
      <c r="D54" s="71"/>
      <c r="E54" s="71"/>
      <c r="F54" s="72"/>
      <c r="G54" s="72"/>
      <c r="H54" s="27">
        <f>SUM(H37:H53)</f>
        <v>419.84399999999999</v>
      </c>
      <c r="I54" s="27">
        <f>SUM(I37:I53)</f>
        <v>116.90724314078942</v>
      </c>
      <c r="J54" s="27">
        <f>SUM(J37:J53)</f>
        <v>169.58724314078941</v>
      </c>
      <c r="K54" s="27">
        <f>SUM(K37:K53)</f>
        <v>82.513621570394704</v>
      </c>
      <c r="L54" s="7"/>
      <c r="M54" s="28"/>
      <c r="N54" s="7"/>
      <c r="O54" s="7"/>
      <c r="P54" s="7"/>
      <c r="Q54" s="36"/>
      <c r="R54" s="36"/>
      <c r="S54" s="84"/>
      <c r="U54" s="250"/>
      <c r="V54" s="250"/>
    </row>
    <row r="55" spans="1:23">
      <c r="A55" s="18"/>
      <c r="B55" s="71"/>
      <c r="C55" s="71"/>
      <c r="D55" s="71"/>
      <c r="E55" s="71"/>
      <c r="F55" s="72"/>
      <c r="G55" s="72"/>
      <c r="H55" s="27"/>
      <c r="I55" s="27"/>
      <c r="J55" s="27"/>
      <c r="K55" s="27"/>
      <c r="L55" s="71"/>
      <c r="M55" s="71"/>
      <c r="N55" s="71"/>
      <c r="O55" s="71"/>
      <c r="P55" s="71"/>
      <c r="Q55" s="269">
        <f>SUM(Q36:Q54)</f>
        <v>751310326</v>
      </c>
      <c r="R55" s="269">
        <f>SUM(R37:R54)</f>
        <v>933432326</v>
      </c>
      <c r="S55" s="275">
        <f>SUM(S37:S54)</f>
        <v>473533163</v>
      </c>
      <c r="U55" s="250"/>
      <c r="V55" s="250"/>
    </row>
    <row r="56" spans="1:23" s="258" customFormat="1" ht="12.75">
      <c r="A56" s="276" t="s">
        <v>302</v>
      </c>
      <c r="B56" s="270"/>
      <c r="C56" s="286"/>
      <c r="D56" s="286"/>
      <c r="E56" s="286"/>
      <c r="F56" s="251"/>
      <c r="G56" s="251"/>
      <c r="H56" s="252"/>
      <c r="I56" s="252"/>
      <c r="J56" s="252"/>
      <c r="K56" s="252"/>
      <c r="L56" s="270"/>
      <c r="M56" s="270"/>
      <c r="N56" s="270"/>
      <c r="O56" s="270"/>
      <c r="P56" s="270"/>
      <c r="Q56" s="270"/>
      <c r="R56" s="270"/>
      <c r="S56" s="277"/>
      <c r="U56" s="259"/>
      <c r="V56" s="259"/>
    </row>
    <row r="57" spans="1:23" ht="33.75">
      <c r="A57" s="25">
        <v>1</v>
      </c>
      <c r="B57" s="51">
        <v>189823</v>
      </c>
      <c r="C57" s="23" t="s">
        <v>188</v>
      </c>
      <c r="D57" s="70" t="s">
        <v>189</v>
      </c>
      <c r="E57" s="70" t="s">
        <v>496</v>
      </c>
      <c r="F57" s="72">
        <v>1889096</v>
      </c>
      <c r="G57" s="72">
        <v>1970403</v>
      </c>
      <c r="H57" s="27">
        <v>0.15</v>
      </c>
      <c r="I57" s="27">
        <v>1</v>
      </c>
      <c r="J57" s="27">
        <v>0.09</v>
      </c>
      <c r="K57" s="27">
        <v>0.06</v>
      </c>
      <c r="L57" s="7" t="s">
        <v>306</v>
      </c>
      <c r="M57" s="264" t="s">
        <v>109</v>
      </c>
      <c r="N57" s="7" t="s">
        <v>150</v>
      </c>
      <c r="O57" s="7" t="s">
        <v>20</v>
      </c>
      <c r="P57" s="7" t="s">
        <v>37</v>
      </c>
      <c r="Q57" s="36">
        <v>1600000</v>
      </c>
      <c r="R57" s="36">
        <v>80400000</v>
      </c>
      <c r="S57" s="84">
        <v>91600000</v>
      </c>
      <c r="U57" s="250"/>
      <c r="V57" s="250"/>
    </row>
    <row r="58" spans="1:23" ht="22.5">
      <c r="A58" s="25">
        <v>2</v>
      </c>
      <c r="B58" s="51">
        <v>190128</v>
      </c>
      <c r="C58" s="23" t="s">
        <v>636</v>
      </c>
      <c r="D58" s="26" t="s">
        <v>17</v>
      </c>
      <c r="E58" s="26" t="s">
        <v>17</v>
      </c>
      <c r="F58" s="72">
        <v>4133024</v>
      </c>
      <c r="G58" s="72">
        <v>4248522</v>
      </c>
      <c r="H58" s="27">
        <v>0.26</v>
      </c>
      <c r="I58" s="27">
        <v>0.02</v>
      </c>
      <c r="J58" s="27">
        <v>0.06</v>
      </c>
      <c r="K58" s="27">
        <v>0.06</v>
      </c>
      <c r="L58" s="7" t="s">
        <v>306</v>
      </c>
      <c r="M58" s="264" t="s">
        <v>154</v>
      </c>
      <c r="N58" s="7" t="s">
        <v>150</v>
      </c>
      <c r="O58" s="7" t="s">
        <v>20</v>
      </c>
      <c r="P58" s="7" t="s">
        <v>37</v>
      </c>
      <c r="Q58" s="36">
        <v>25000000</v>
      </c>
      <c r="R58" s="36">
        <v>80000000</v>
      </c>
      <c r="S58" s="84">
        <v>80000000</v>
      </c>
      <c r="U58" s="250"/>
      <c r="V58" s="250"/>
    </row>
    <row r="59" spans="1:23" ht="33.75">
      <c r="A59" s="25">
        <v>3</v>
      </c>
      <c r="B59" s="51">
        <v>116530</v>
      </c>
      <c r="C59" s="23" t="s">
        <v>637</v>
      </c>
      <c r="D59" s="29" t="s">
        <v>215</v>
      </c>
      <c r="E59" s="70" t="s">
        <v>219</v>
      </c>
      <c r="F59" s="72">
        <v>59282</v>
      </c>
      <c r="G59" s="72">
        <v>65259</v>
      </c>
      <c r="H59" s="27">
        <v>9</v>
      </c>
      <c r="I59" s="27">
        <v>1</v>
      </c>
      <c r="J59" s="27">
        <v>5.4</v>
      </c>
      <c r="K59" s="27">
        <v>3.6</v>
      </c>
      <c r="L59" s="7" t="s">
        <v>306</v>
      </c>
      <c r="M59" s="28" t="s">
        <v>513</v>
      </c>
      <c r="N59" s="7" t="s">
        <v>150</v>
      </c>
      <c r="O59" s="7" t="s">
        <v>20</v>
      </c>
      <c r="P59" s="7" t="s">
        <v>37</v>
      </c>
      <c r="Q59" s="36">
        <v>576000</v>
      </c>
      <c r="R59" s="36">
        <v>15144000</v>
      </c>
      <c r="S59" s="84">
        <v>30000000</v>
      </c>
      <c r="U59" s="250"/>
      <c r="V59" s="250"/>
    </row>
    <row r="60" spans="1:23" ht="45">
      <c r="A60" s="25">
        <v>4</v>
      </c>
      <c r="B60" s="51">
        <v>142767</v>
      </c>
      <c r="C60" s="23" t="s">
        <v>179</v>
      </c>
      <c r="D60" s="29" t="s">
        <v>59</v>
      </c>
      <c r="E60" s="70" t="s">
        <v>180</v>
      </c>
      <c r="F60" s="72">
        <v>62276</v>
      </c>
      <c r="G60" s="72">
        <v>59906</v>
      </c>
      <c r="H60" s="27">
        <v>27</v>
      </c>
      <c r="I60" s="27">
        <v>1</v>
      </c>
      <c r="J60" s="27">
        <v>16.2</v>
      </c>
      <c r="K60" s="27">
        <v>10.8</v>
      </c>
      <c r="L60" s="7" t="s">
        <v>306</v>
      </c>
      <c r="M60" s="264" t="s">
        <v>109</v>
      </c>
      <c r="N60" s="7" t="s">
        <v>150</v>
      </c>
      <c r="O60" s="7" t="s">
        <v>20</v>
      </c>
      <c r="P60" s="7" t="s">
        <v>37</v>
      </c>
      <c r="Q60" s="36">
        <v>1728000</v>
      </c>
      <c r="R60" s="36">
        <v>25432000</v>
      </c>
      <c r="S60" s="84">
        <v>60000000</v>
      </c>
      <c r="T60" s="85"/>
      <c r="U60" s="250"/>
      <c r="V60" s="250"/>
    </row>
    <row r="61" spans="1:23" ht="45">
      <c r="A61" s="25">
        <v>5</v>
      </c>
      <c r="B61" s="51">
        <v>190120</v>
      </c>
      <c r="C61" s="23" t="s">
        <v>186</v>
      </c>
      <c r="D61" s="29" t="s">
        <v>41</v>
      </c>
      <c r="E61" s="70" t="s">
        <v>187</v>
      </c>
      <c r="F61" s="72">
        <v>84521</v>
      </c>
      <c r="G61" s="72">
        <v>83646</v>
      </c>
      <c r="H61" s="27">
        <v>28</v>
      </c>
      <c r="I61" s="27">
        <v>1</v>
      </c>
      <c r="J61" s="27">
        <v>16.8</v>
      </c>
      <c r="K61" s="27">
        <v>11.2</v>
      </c>
      <c r="L61" s="7" t="s">
        <v>306</v>
      </c>
      <c r="M61" s="264" t="s">
        <v>109</v>
      </c>
      <c r="N61" s="7" t="s">
        <v>150</v>
      </c>
      <c r="O61" s="7" t="s">
        <v>20</v>
      </c>
      <c r="P61" s="7" t="s">
        <v>37</v>
      </c>
      <c r="Q61" s="36">
        <v>1792000</v>
      </c>
      <c r="R61" s="36">
        <v>40448000</v>
      </c>
      <c r="S61" s="84">
        <v>40000000</v>
      </c>
      <c r="T61" s="85"/>
      <c r="U61" s="250"/>
      <c r="V61" s="250"/>
    </row>
    <row r="62" spans="1:23" ht="45">
      <c r="A62" s="25">
        <v>6</v>
      </c>
      <c r="B62" s="51">
        <v>96841</v>
      </c>
      <c r="C62" s="23" t="s">
        <v>221</v>
      </c>
      <c r="D62" s="28" t="s">
        <v>41</v>
      </c>
      <c r="E62" s="28" t="s">
        <v>222</v>
      </c>
      <c r="F62" s="72">
        <v>35525</v>
      </c>
      <c r="G62" s="72">
        <v>37355</v>
      </c>
      <c r="H62" s="27">
        <v>28.5</v>
      </c>
      <c r="I62" s="27">
        <v>1</v>
      </c>
      <c r="J62" s="27">
        <v>17.100000000000001</v>
      </c>
      <c r="K62" s="27">
        <v>11.4</v>
      </c>
      <c r="L62" s="7" t="s">
        <v>306</v>
      </c>
      <c r="M62" s="28" t="s">
        <v>513</v>
      </c>
      <c r="N62" s="7" t="s">
        <v>150</v>
      </c>
      <c r="O62" s="7" t="s">
        <v>20</v>
      </c>
      <c r="P62" s="7" t="s">
        <v>37</v>
      </c>
      <c r="Q62" s="36">
        <v>1824000</v>
      </c>
      <c r="R62" s="36">
        <v>30456000</v>
      </c>
      <c r="S62" s="84">
        <v>30000000</v>
      </c>
      <c r="T62" s="85"/>
      <c r="U62" s="250"/>
      <c r="V62" s="250"/>
    </row>
    <row r="63" spans="1:23" ht="33.75">
      <c r="A63" s="25">
        <v>7</v>
      </c>
      <c r="B63" s="51">
        <v>149858</v>
      </c>
      <c r="C63" s="23" t="s">
        <v>181</v>
      </c>
      <c r="D63" s="29" t="s">
        <v>182</v>
      </c>
      <c r="E63" s="70" t="s">
        <v>183</v>
      </c>
      <c r="F63" s="72">
        <v>527201</v>
      </c>
      <c r="G63" s="72">
        <v>543112</v>
      </c>
      <c r="H63" s="27">
        <v>22</v>
      </c>
      <c r="I63" s="27">
        <v>1</v>
      </c>
      <c r="J63" s="27">
        <v>13.2</v>
      </c>
      <c r="K63" s="27">
        <v>8.8000000000000007</v>
      </c>
      <c r="L63" s="7" t="s">
        <v>306</v>
      </c>
      <c r="M63" s="264" t="s">
        <v>109</v>
      </c>
      <c r="N63" s="7" t="s">
        <v>150</v>
      </c>
      <c r="O63" s="7" t="s">
        <v>20</v>
      </c>
      <c r="P63" s="7" t="s">
        <v>37</v>
      </c>
      <c r="Q63" s="36">
        <v>1408000</v>
      </c>
      <c r="R63" s="36">
        <v>20352000</v>
      </c>
      <c r="S63" s="84">
        <v>50000000</v>
      </c>
      <c r="T63" s="85"/>
      <c r="U63" s="250"/>
      <c r="V63" s="250"/>
    </row>
    <row r="64" spans="1:23" ht="33.75">
      <c r="A64" s="25">
        <v>8</v>
      </c>
      <c r="B64" s="51">
        <v>190088</v>
      </c>
      <c r="C64" s="23" t="s">
        <v>184</v>
      </c>
      <c r="D64" s="29" t="s">
        <v>182</v>
      </c>
      <c r="E64" s="70" t="s">
        <v>185</v>
      </c>
      <c r="F64" s="72">
        <v>527201</v>
      </c>
      <c r="G64" s="72">
        <v>543112</v>
      </c>
      <c r="H64" s="27">
        <v>36</v>
      </c>
      <c r="I64" s="27">
        <v>1</v>
      </c>
      <c r="J64" s="27">
        <v>21.6</v>
      </c>
      <c r="K64" s="27">
        <v>14.4</v>
      </c>
      <c r="L64" s="7" t="s">
        <v>306</v>
      </c>
      <c r="M64" s="264" t="s">
        <v>109</v>
      </c>
      <c r="N64" s="7" t="s">
        <v>150</v>
      </c>
      <c r="O64" s="7" t="s">
        <v>20</v>
      </c>
      <c r="P64" s="7" t="s">
        <v>37</v>
      </c>
      <c r="Q64" s="36">
        <v>2304000</v>
      </c>
      <c r="R64" s="36">
        <v>40576000</v>
      </c>
      <c r="S64" s="84">
        <v>60000000</v>
      </c>
      <c r="T64" s="85"/>
      <c r="U64" s="250"/>
      <c r="V64" s="250"/>
    </row>
    <row r="65" spans="1:22" ht="22.5">
      <c r="A65" s="25">
        <v>9</v>
      </c>
      <c r="B65" s="51">
        <v>136547</v>
      </c>
      <c r="C65" s="23" t="s">
        <v>213</v>
      </c>
      <c r="D65" s="28" t="s">
        <v>189</v>
      </c>
      <c r="E65" s="28" t="s">
        <v>190</v>
      </c>
      <c r="F65" s="72">
        <v>22420</v>
      </c>
      <c r="G65" s="72">
        <v>22655</v>
      </c>
      <c r="H65" s="27">
        <v>0.12</v>
      </c>
      <c r="I65" s="27">
        <v>1</v>
      </c>
      <c r="J65" s="27">
        <v>7.0000000000000007E-2</v>
      </c>
      <c r="K65" s="27">
        <v>0.05</v>
      </c>
      <c r="L65" s="7" t="s">
        <v>306</v>
      </c>
      <c r="M65" s="28" t="s">
        <v>513</v>
      </c>
      <c r="N65" s="7" t="s">
        <v>150</v>
      </c>
      <c r="O65" s="7" t="s">
        <v>20</v>
      </c>
      <c r="P65" s="7" t="s">
        <v>37</v>
      </c>
      <c r="Q65" s="36">
        <v>1200000</v>
      </c>
      <c r="R65" s="36">
        <v>15300000</v>
      </c>
      <c r="S65" s="84">
        <v>28000000</v>
      </c>
      <c r="T65" s="85"/>
      <c r="U65" s="250"/>
      <c r="V65" s="250"/>
    </row>
    <row r="66" spans="1:22" ht="22.5">
      <c r="A66" s="25">
        <v>10</v>
      </c>
      <c r="B66" s="51">
        <v>116547</v>
      </c>
      <c r="C66" s="23" t="s">
        <v>502</v>
      </c>
      <c r="D66" s="70" t="s">
        <v>200</v>
      </c>
      <c r="E66" s="70" t="s">
        <v>218</v>
      </c>
      <c r="F66" s="72">
        <v>28253</v>
      </c>
      <c r="G66" s="72">
        <v>31733</v>
      </c>
      <c r="H66" s="27">
        <v>12</v>
      </c>
      <c r="I66" s="27">
        <v>1</v>
      </c>
      <c r="J66" s="27">
        <v>7.2</v>
      </c>
      <c r="K66" s="27">
        <v>4.8</v>
      </c>
      <c r="L66" s="7" t="s">
        <v>306</v>
      </c>
      <c r="M66" s="28" t="s">
        <v>510</v>
      </c>
      <c r="N66" s="7" t="s">
        <v>150</v>
      </c>
      <c r="O66" s="7" t="s">
        <v>20</v>
      </c>
      <c r="P66" s="7" t="s">
        <v>37</v>
      </c>
      <c r="Q66" s="36">
        <v>768000</v>
      </c>
      <c r="R66" s="36">
        <v>20192000</v>
      </c>
      <c r="S66" s="84">
        <v>40000000</v>
      </c>
      <c r="T66" s="85"/>
      <c r="U66" s="250"/>
      <c r="V66" s="250"/>
    </row>
    <row r="67" spans="1:22" ht="45">
      <c r="A67" s="25">
        <v>11</v>
      </c>
      <c r="B67" s="51">
        <v>190099</v>
      </c>
      <c r="C67" s="23" t="s">
        <v>638</v>
      </c>
      <c r="D67" s="29" t="s">
        <v>59</v>
      </c>
      <c r="E67" s="70" t="s">
        <v>226</v>
      </c>
      <c r="F67" s="72">
        <v>41996</v>
      </c>
      <c r="G67" s="72">
        <v>40853</v>
      </c>
      <c r="H67" s="27">
        <v>6</v>
      </c>
      <c r="I67" s="27">
        <v>1</v>
      </c>
      <c r="J67" s="27">
        <v>3.8</v>
      </c>
      <c r="K67" s="27">
        <v>2.2000000000000002</v>
      </c>
      <c r="L67" s="7" t="s">
        <v>306</v>
      </c>
      <c r="M67" s="28" t="s">
        <v>513</v>
      </c>
      <c r="N67" s="7" t="s">
        <v>150</v>
      </c>
      <c r="O67" s="7" t="s">
        <v>20</v>
      </c>
      <c r="P67" s="7" t="s">
        <v>37</v>
      </c>
      <c r="Q67" s="36">
        <v>384000</v>
      </c>
      <c r="R67" s="36">
        <v>15096000</v>
      </c>
      <c r="S67" s="84">
        <v>17000000</v>
      </c>
      <c r="T67" s="85"/>
      <c r="U67" s="250"/>
      <c r="V67" s="250"/>
    </row>
    <row r="68" spans="1:22" ht="78.75">
      <c r="A68" s="25">
        <v>12</v>
      </c>
      <c r="B68" s="51">
        <v>171379</v>
      </c>
      <c r="C68" s="23" t="s">
        <v>670</v>
      </c>
      <c r="D68" s="70" t="s">
        <v>200</v>
      </c>
      <c r="E68" s="70" t="s">
        <v>220</v>
      </c>
      <c r="F68" s="72">
        <v>65696</v>
      </c>
      <c r="G68" s="72">
        <v>71816</v>
      </c>
      <c r="H68" s="27">
        <v>12</v>
      </c>
      <c r="I68" s="27">
        <v>1</v>
      </c>
      <c r="J68" s="27">
        <v>7.2</v>
      </c>
      <c r="K68" s="27">
        <v>4.8</v>
      </c>
      <c r="L68" s="7" t="s">
        <v>306</v>
      </c>
      <c r="M68" s="28" t="s">
        <v>510</v>
      </c>
      <c r="N68" s="7" t="s">
        <v>150</v>
      </c>
      <c r="O68" s="7" t="s">
        <v>20</v>
      </c>
      <c r="P68" s="7" t="s">
        <v>37</v>
      </c>
      <c r="Q68" s="36">
        <v>768000</v>
      </c>
      <c r="R68" s="36">
        <v>20192000</v>
      </c>
      <c r="S68" s="84">
        <v>40000000</v>
      </c>
      <c r="U68" s="250"/>
      <c r="V68" s="250"/>
    </row>
    <row r="69" spans="1:22" ht="45">
      <c r="A69" s="25">
        <v>13</v>
      </c>
      <c r="B69" s="51">
        <v>190101</v>
      </c>
      <c r="C69" s="23" t="s">
        <v>224</v>
      </c>
      <c r="D69" s="29" t="s">
        <v>17</v>
      </c>
      <c r="E69" s="70" t="s">
        <v>225</v>
      </c>
      <c r="F69" s="72">
        <v>20862</v>
      </c>
      <c r="G69" s="72">
        <v>20294</v>
      </c>
      <c r="H69" s="27">
        <v>10</v>
      </c>
      <c r="I69" s="27">
        <v>1</v>
      </c>
      <c r="J69" s="27">
        <v>6</v>
      </c>
      <c r="K69" s="27">
        <v>4</v>
      </c>
      <c r="L69" s="7" t="s">
        <v>306</v>
      </c>
      <c r="M69" s="28" t="s">
        <v>510</v>
      </c>
      <c r="N69" s="7" t="s">
        <v>150</v>
      </c>
      <c r="O69" s="7" t="s">
        <v>20</v>
      </c>
      <c r="P69" s="7" t="s">
        <v>37</v>
      </c>
      <c r="Q69" s="36">
        <v>640000</v>
      </c>
      <c r="R69" s="36">
        <v>15160000</v>
      </c>
      <c r="S69" s="84">
        <v>20000000</v>
      </c>
      <c r="T69" s="85"/>
      <c r="U69" s="250"/>
      <c r="V69" s="250"/>
    </row>
    <row r="70" spans="1:22" ht="45">
      <c r="A70" s="25">
        <v>14</v>
      </c>
      <c r="B70" s="51">
        <v>190104</v>
      </c>
      <c r="C70" s="23" t="s">
        <v>227</v>
      </c>
      <c r="D70" s="70" t="s">
        <v>166</v>
      </c>
      <c r="E70" s="70" t="s">
        <v>228</v>
      </c>
      <c r="F70" s="72">
        <v>46338</v>
      </c>
      <c r="G70" s="72">
        <v>46313</v>
      </c>
      <c r="H70" s="27">
        <v>12.5</v>
      </c>
      <c r="I70" s="27">
        <v>1</v>
      </c>
      <c r="J70" s="27">
        <v>7.5</v>
      </c>
      <c r="K70" s="27">
        <v>5</v>
      </c>
      <c r="L70" s="7" t="s">
        <v>306</v>
      </c>
      <c r="M70" s="28" t="s">
        <v>510</v>
      </c>
      <c r="N70" s="7" t="s">
        <v>150</v>
      </c>
      <c r="O70" s="7" t="s">
        <v>20</v>
      </c>
      <c r="P70" s="7" t="s">
        <v>37</v>
      </c>
      <c r="Q70" s="36">
        <v>800000</v>
      </c>
      <c r="R70" s="36">
        <v>25200000</v>
      </c>
      <c r="S70" s="84">
        <v>30000000</v>
      </c>
      <c r="U70" s="250"/>
      <c r="V70" s="250"/>
    </row>
    <row r="71" spans="1:22" ht="33.75">
      <c r="A71" s="25">
        <v>15</v>
      </c>
      <c r="B71" s="83">
        <v>190108</v>
      </c>
      <c r="C71" s="262" t="s">
        <v>505</v>
      </c>
      <c r="D71" s="26" t="s">
        <v>43</v>
      </c>
      <c r="E71" s="26" t="s">
        <v>506</v>
      </c>
      <c r="F71" s="72">
        <v>58710</v>
      </c>
      <c r="G71" s="72">
        <v>59360</v>
      </c>
      <c r="H71" s="27">
        <v>20</v>
      </c>
      <c r="I71" s="27">
        <v>1</v>
      </c>
      <c r="J71" s="27">
        <v>6</v>
      </c>
      <c r="K71" s="27">
        <v>6</v>
      </c>
      <c r="L71" s="7" t="s">
        <v>306</v>
      </c>
      <c r="M71" s="264" t="s">
        <v>509</v>
      </c>
      <c r="N71" s="7" t="s">
        <v>150</v>
      </c>
      <c r="O71" s="7" t="s">
        <v>20</v>
      </c>
      <c r="P71" s="7" t="s">
        <v>37</v>
      </c>
      <c r="Q71" s="36">
        <v>1280000</v>
      </c>
      <c r="R71" s="36">
        <v>30320000</v>
      </c>
      <c r="S71" s="82">
        <v>30000000</v>
      </c>
      <c r="U71" s="250"/>
      <c r="V71" s="250"/>
    </row>
    <row r="72" spans="1:22" ht="33.75">
      <c r="A72" s="25">
        <v>16</v>
      </c>
      <c r="B72" s="384">
        <v>189481</v>
      </c>
      <c r="C72" s="71" t="s">
        <v>639</v>
      </c>
      <c r="D72" s="71" t="s">
        <v>189</v>
      </c>
      <c r="E72" s="71" t="s">
        <v>190</v>
      </c>
      <c r="F72" s="378">
        <v>22420</v>
      </c>
      <c r="G72" s="378">
        <v>22655</v>
      </c>
      <c r="H72" s="379">
        <v>20</v>
      </c>
      <c r="I72" s="380">
        <v>1</v>
      </c>
      <c r="J72" s="380">
        <v>8</v>
      </c>
      <c r="K72" s="380">
        <v>8</v>
      </c>
      <c r="L72" s="381" t="s">
        <v>306</v>
      </c>
      <c r="M72" s="264" t="s">
        <v>510</v>
      </c>
      <c r="N72" s="381" t="s">
        <v>150</v>
      </c>
      <c r="O72" s="381" t="s">
        <v>20</v>
      </c>
      <c r="P72" s="381" t="s">
        <v>37</v>
      </c>
      <c r="Q72" s="382">
        <f>H72*80000</f>
        <v>1600000</v>
      </c>
      <c r="R72" s="382">
        <v>40000000</v>
      </c>
      <c r="S72" s="383">
        <v>40000000</v>
      </c>
      <c r="U72" s="250"/>
      <c r="V72" s="250"/>
    </row>
    <row r="73" spans="1:22" ht="33.75">
      <c r="A73" s="25">
        <v>17</v>
      </c>
      <c r="B73" s="51">
        <v>190110</v>
      </c>
      <c r="C73" s="71" t="s">
        <v>640</v>
      </c>
      <c r="D73" s="70" t="s">
        <v>641</v>
      </c>
      <c r="E73" s="70" t="s">
        <v>642</v>
      </c>
      <c r="F73" s="72">
        <v>18348.863999999998</v>
      </c>
      <c r="G73" s="72">
        <v>17971.136000000002</v>
      </c>
      <c r="H73" s="252">
        <v>0.04</v>
      </c>
      <c r="I73" s="27">
        <v>1</v>
      </c>
      <c r="J73" s="27">
        <v>0.03</v>
      </c>
      <c r="K73" s="27">
        <v>0.01</v>
      </c>
      <c r="L73" s="7" t="s">
        <v>306</v>
      </c>
      <c r="M73" s="264" t="s">
        <v>154</v>
      </c>
      <c r="N73" s="7" t="s">
        <v>150</v>
      </c>
      <c r="O73" s="7" t="s">
        <v>20</v>
      </c>
      <c r="P73" s="7" t="s">
        <v>37</v>
      </c>
      <c r="Q73" s="36">
        <v>600000</v>
      </c>
      <c r="R73" s="36">
        <v>8000000</v>
      </c>
      <c r="S73" s="84">
        <v>4000000</v>
      </c>
      <c r="U73" s="250"/>
      <c r="V73" s="250"/>
    </row>
    <row r="74" spans="1:22" ht="22.5">
      <c r="A74" s="25">
        <v>18</v>
      </c>
      <c r="B74" s="51">
        <v>190113</v>
      </c>
      <c r="C74" s="71" t="s">
        <v>643</v>
      </c>
      <c r="D74" s="70" t="s">
        <v>139</v>
      </c>
      <c r="E74" s="70" t="s">
        <v>644</v>
      </c>
      <c r="F74" s="72">
        <v>95467</v>
      </c>
      <c r="G74" s="72">
        <v>105410</v>
      </c>
      <c r="H74" s="27">
        <v>6</v>
      </c>
      <c r="I74" s="27">
        <v>0</v>
      </c>
      <c r="J74" s="27">
        <v>6</v>
      </c>
      <c r="K74" s="27">
        <v>0</v>
      </c>
      <c r="L74" s="7" t="s">
        <v>306</v>
      </c>
      <c r="M74" s="264" t="s">
        <v>109</v>
      </c>
      <c r="N74" s="7" t="s">
        <v>150</v>
      </c>
      <c r="O74" s="7" t="s">
        <v>20</v>
      </c>
      <c r="P74" s="7" t="s">
        <v>37</v>
      </c>
      <c r="Q74" s="36">
        <f>H74*80000</f>
        <v>480000</v>
      </c>
      <c r="R74" s="36">
        <v>30000000</v>
      </c>
      <c r="S74" s="73">
        <v>0</v>
      </c>
      <c r="U74" s="250"/>
      <c r="V74" s="250"/>
    </row>
    <row r="75" spans="1:22" ht="33.75">
      <c r="A75" s="25">
        <v>19</v>
      </c>
      <c r="B75" s="51">
        <v>190098</v>
      </c>
      <c r="C75" s="71" t="s">
        <v>645</v>
      </c>
      <c r="D75" s="70" t="s">
        <v>215</v>
      </c>
      <c r="E75" s="70" t="s">
        <v>215</v>
      </c>
      <c r="F75" s="72">
        <v>60336.685700000002</v>
      </c>
      <c r="G75" s="72">
        <v>68560.314299999998</v>
      </c>
      <c r="H75" s="27">
        <v>3</v>
      </c>
      <c r="I75" s="27">
        <v>1</v>
      </c>
      <c r="J75" s="27">
        <v>1.8</v>
      </c>
      <c r="K75" s="27">
        <v>1.2</v>
      </c>
      <c r="L75" s="7" t="s">
        <v>306</v>
      </c>
      <c r="M75" s="264" t="s">
        <v>154</v>
      </c>
      <c r="N75" s="7" t="s">
        <v>150</v>
      </c>
      <c r="O75" s="7" t="s">
        <v>20</v>
      </c>
      <c r="P75" s="7" t="s">
        <v>37</v>
      </c>
      <c r="Q75" s="36">
        <v>1200000</v>
      </c>
      <c r="R75" s="36">
        <v>30000000</v>
      </c>
      <c r="S75" s="84">
        <v>20000000</v>
      </c>
      <c r="U75" s="250"/>
      <c r="V75" s="250"/>
    </row>
    <row r="76" spans="1:22" ht="33.75">
      <c r="A76" s="25">
        <v>20</v>
      </c>
      <c r="B76" s="51">
        <v>189831</v>
      </c>
      <c r="C76" s="71" t="s">
        <v>646</v>
      </c>
      <c r="D76" s="70" t="s">
        <v>641</v>
      </c>
      <c r="E76" s="70" t="s">
        <v>647</v>
      </c>
      <c r="F76" s="72">
        <v>5549.3464000000004</v>
      </c>
      <c r="G76" s="72">
        <v>5803.6535999999996</v>
      </c>
      <c r="H76" s="27">
        <v>1</v>
      </c>
      <c r="I76" s="27">
        <v>1</v>
      </c>
      <c r="J76" s="27">
        <v>1</v>
      </c>
      <c r="K76" s="27">
        <v>0</v>
      </c>
      <c r="L76" s="7" t="s">
        <v>306</v>
      </c>
      <c r="M76" s="28" t="s">
        <v>510</v>
      </c>
      <c r="N76" s="7" t="s">
        <v>150</v>
      </c>
      <c r="O76" s="7" t="s">
        <v>20</v>
      </c>
      <c r="P76" s="7" t="s">
        <v>37</v>
      </c>
      <c r="Q76" s="36">
        <v>250000</v>
      </c>
      <c r="R76" s="36">
        <v>8000000</v>
      </c>
      <c r="S76" s="73">
        <v>0</v>
      </c>
      <c r="U76" s="250"/>
      <c r="V76" s="250"/>
    </row>
    <row r="77" spans="1:22" ht="56.25">
      <c r="A77" s="25">
        <v>21</v>
      </c>
      <c r="B77" s="51">
        <v>190111</v>
      </c>
      <c r="C77" s="71" t="s">
        <v>661</v>
      </c>
      <c r="D77" s="70" t="s">
        <v>17</v>
      </c>
      <c r="E77" s="70" t="s">
        <v>662</v>
      </c>
      <c r="F77" s="72">
        <v>29163</v>
      </c>
      <c r="G77" s="72">
        <v>29059</v>
      </c>
      <c r="H77" s="27">
        <v>9</v>
      </c>
      <c r="I77" s="27">
        <v>1</v>
      </c>
      <c r="J77" s="27">
        <v>5.4</v>
      </c>
      <c r="K77" s="27">
        <v>3.6</v>
      </c>
      <c r="L77" s="7" t="s">
        <v>306</v>
      </c>
      <c r="M77" s="28" t="s">
        <v>510</v>
      </c>
      <c r="N77" s="7" t="s">
        <v>150</v>
      </c>
      <c r="O77" s="7" t="s">
        <v>20</v>
      </c>
      <c r="P77" s="7" t="s">
        <v>37</v>
      </c>
      <c r="Q77" s="36">
        <v>720000</v>
      </c>
      <c r="R77" s="36">
        <v>27000000</v>
      </c>
      <c r="S77" s="73">
        <v>18000000</v>
      </c>
      <c r="U77" s="250"/>
      <c r="V77" s="250"/>
    </row>
    <row r="78" spans="1:22" ht="33.75">
      <c r="A78" s="25">
        <v>22</v>
      </c>
      <c r="B78" s="51">
        <v>190122</v>
      </c>
      <c r="C78" s="71" t="s">
        <v>648</v>
      </c>
      <c r="D78" s="70" t="s">
        <v>139</v>
      </c>
      <c r="E78" s="70" t="s">
        <v>250</v>
      </c>
      <c r="F78" s="72">
        <v>26930.159100000001</v>
      </c>
      <c r="G78" s="72">
        <v>29767.923899999998</v>
      </c>
      <c r="H78" s="27">
        <v>6</v>
      </c>
      <c r="I78" s="27">
        <v>1</v>
      </c>
      <c r="J78" s="27">
        <v>6</v>
      </c>
      <c r="K78" s="27">
        <v>0</v>
      </c>
      <c r="L78" s="7" t="s">
        <v>306</v>
      </c>
      <c r="M78" s="28" t="s">
        <v>510</v>
      </c>
      <c r="N78" s="7" t="s">
        <v>150</v>
      </c>
      <c r="O78" s="7" t="s">
        <v>20</v>
      </c>
      <c r="P78" s="7" t="s">
        <v>37</v>
      </c>
      <c r="Q78" s="36">
        <f>H78*80000</f>
        <v>480000</v>
      </c>
      <c r="R78" s="36">
        <v>30000000</v>
      </c>
      <c r="S78" s="73">
        <v>0</v>
      </c>
      <c r="U78" s="250"/>
      <c r="V78" s="250"/>
    </row>
    <row r="79" spans="1:22" ht="45">
      <c r="A79" s="25">
        <v>23</v>
      </c>
      <c r="B79" s="51">
        <v>190125</v>
      </c>
      <c r="C79" s="71" t="s">
        <v>649</v>
      </c>
      <c r="D79" s="70" t="s">
        <v>641</v>
      </c>
      <c r="E79" s="70" t="s">
        <v>650</v>
      </c>
      <c r="F79" s="72">
        <v>6839.54</v>
      </c>
      <c r="G79" s="72">
        <v>7210.46</v>
      </c>
      <c r="H79" s="27">
        <v>12</v>
      </c>
      <c r="I79" s="27">
        <v>1</v>
      </c>
      <c r="J79" s="27">
        <v>6</v>
      </c>
      <c r="K79" s="27">
        <v>6</v>
      </c>
      <c r="L79" s="7" t="s">
        <v>306</v>
      </c>
      <c r="M79" s="264" t="s">
        <v>109</v>
      </c>
      <c r="N79" s="7" t="s">
        <v>150</v>
      </c>
      <c r="O79" s="7" t="s">
        <v>20</v>
      </c>
      <c r="P79" s="7" t="s">
        <v>37</v>
      </c>
      <c r="Q79" s="36">
        <f>H79*80000</f>
        <v>960000</v>
      </c>
      <c r="R79" s="36">
        <v>30000000</v>
      </c>
      <c r="S79" s="84">
        <v>30000000</v>
      </c>
      <c r="U79" s="250"/>
      <c r="V79" s="250"/>
    </row>
    <row r="80" spans="1:22" ht="33.75">
      <c r="A80" s="25">
        <v>24</v>
      </c>
      <c r="B80" s="51">
        <v>190123</v>
      </c>
      <c r="C80" s="71" t="s">
        <v>651</v>
      </c>
      <c r="D80" s="70" t="s">
        <v>236</v>
      </c>
      <c r="E80" s="70" t="s">
        <v>652</v>
      </c>
      <c r="F80" s="72">
        <v>13219</v>
      </c>
      <c r="G80" s="72">
        <v>13362</v>
      </c>
      <c r="H80" s="27">
        <v>10</v>
      </c>
      <c r="I80" s="27">
        <v>1</v>
      </c>
      <c r="J80" s="27">
        <v>6</v>
      </c>
      <c r="K80" s="27">
        <v>4</v>
      </c>
      <c r="L80" s="7" t="s">
        <v>306</v>
      </c>
      <c r="M80" s="28" t="s">
        <v>510</v>
      </c>
      <c r="N80" s="7" t="s">
        <v>150</v>
      </c>
      <c r="O80" s="7" t="s">
        <v>20</v>
      </c>
      <c r="P80" s="7" t="s">
        <v>37</v>
      </c>
      <c r="Q80" s="36">
        <f>H80*80000</f>
        <v>800000</v>
      </c>
      <c r="R80" s="36">
        <v>30000000</v>
      </c>
      <c r="S80" s="84">
        <v>20000000</v>
      </c>
      <c r="U80" s="250"/>
      <c r="V80" s="250"/>
    </row>
    <row r="81" spans="1:22" ht="33.75">
      <c r="A81" s="25">
        <v>25</v>
      </c>
      <c r="B81" s="51">
        <v>190117</v>
      </c>
      <c r="C81" s="71" t="s">
        <v>653</v>
      </c>
      <c r="D81" s="26" t="s">
        <v>236</v>
      </c>
      <c r="E81" s="26" t="s">
        <v>241</v>
      </c>
      <c r="F81" s="72">
        <v>36354.121899999998</v>
      </c>
      <c r="G81" s="72">
        <v>36748.878100000002</v>
      </c>
      <c r="H81" s="27">
        <v>1</v>
      </c>
      <c r="I81" s="27">
        <v>1</v>
      </c>
      <c r="J81" s="27">
        <v>1</v>
      </c>
      <c r="K81" s="27">
        <v>0</v>
      </c>
      <c r="L81" s="7" t="s">
        <v>306</v>
      </c>
      <c r="M81" s="28" t="s">
        <v>510</v>
      </c>
      <c r="N81" s="7" t="s">
        <v>150</v>
      </c>
      <c r="O81" s="7" t="s">
        <v>20</v>
      </c>
      <c r="P81" s="7" t="s">
        <v>37</v>
      </c>
      <c r="Q81" s="36">
        <f>H81*80000</f>
        <v>80000</v>
      </c>
      <c r="R81" s="36">
        <v>5000000</v>
      </c>
      <c r="S81" s="73">
        <v>0</v>
      </c>
      <c r="U81" s="250"/>
      <c r="V81" s="250"/>
    </row>
    <row r="82" spans="1:22" s="385" customFormat="1" ht="59.25" customHeight="1">
      <c r="A82" s="387">
        <v>26</v>
      </c>
      <c r="B82" s="51">
        <v>190096</v>
      </c>
      <c r="C82" s="26" t="s">
        <v>654</v>
      </c>
      <c r="D82" s="26" t="s">
        <v>208</v>
      </c>
      <c r="E82" s="26" t="s">
        <v>655</v>
      </c>
      <c r="F82" s="388">
        <v>33840</v>
      </c>
      <c r="G82" s="388">
        <v>34793</v>
      </c>
      <c r="H82" s="389">
        <v>1</v>
      </c>
      <c r="I82" s="389">
        <v>1</v>
      </c>
      <c r="J82" s="389">
        <v>3</v>
      </c>
      <c r="K82" s="389">
        <v>3</v>
      </c>
      <c r="L82" s="7" t="s">
        <v>306</v>
      </c>
      <c r="M82" s="390" t="s">
        <v>513</v>
      </c>
      <c r="N82" s="7" t="s">
        <v>150</v>
      </c>
      <c r="O82" s="7" t="s">
        <v>20</v>
      </c>
      <c r="P82" s="7" t="s">
        <v>37</v>
      </c>
      <c r="Q82" s="391">
        <v>480000</v>
      </c>
      <c r="R82" s="391">
        <v>15000000</v>
      </c>
      <c r="S82" s="73">
        <v>15000000</v>
      </c>
      <c r="U82" s="386"/>
      <c r="V82" s="386"/>
    </row>
    <row r="83" spans="1:22" ht="33.75">
      <c r="A83" s="25">
        <v>27</v>
      </c>
      <c r="B83" s="51">
        <v>190124</v>
      </c>
      <c r="C83" s="71" t="s">
        <v>656</v>
      </c>
      <c r="D83" s="70" t="s">
        <v>217</v>
      </c>
      <c r="E83" s="70" t="s">
        <v>657</v>
      </c>
      <c r="F83" s="72">
        <v>17219</v>
      </c>
      <c r="G83" s="72">
        <v>17781</v>
      </c>
      <c r="H83" s="27">
        <v>63</v>
      </c>
      <c r="I83" s="27">
        <v>1</v>
      </c>
      <c r="J83" s="27">
        <v>10</v>
      </c>
      <c r="K83" s="27">
        <v>10</v>
      </c>
      <c r="L83" s="7" t="s">
        <v>306</v>
      </c>
      <c r="M83" s="28" t="s">
        <v>510</v>
      </c>
      <c r="N83" s="7" t="s">
        <v>150</v>
      </c>
      <c r="O83" s="7" t="s">
        <v>20</v>
      </c>
      <c r="P83" s="7" t="s">
        <v>37</v>
      </c>
      <c r="Q83" s="36">
        <v>5000000</v>
      </c>
      <c r="R83" s="36">
        <v>55000000</v>
      </c>
      <c r="S83" s="84">
        <v>55000000</v>
      </c>
      <c r="U83" s="250"/>
      <c r="V83" s="250"/>
    </row>
    <row r="84" spans="1:22" ht="33.75">
      <c r="A84" s="25">
        <v>28</v>
      </c>
      <c r="B84" s="51">
        <v>190121</v>
      </c>
      <c r="C84" s="71" t="s">
        <v>658</v>
      </c>
      <c r="D84" s="26" t="s">
        <v>217</v>
      </c>
      <c r="E84" s="26" t="s">
        <v>659</v>
      </c>
      <c r="F84" s="72">
        <v>75856</v>
      </c>
      <c r="G84" s="72">
        <v>71953</v>
      </c>
      <c r="H84" s="27">
        <v>0.25</v>
      </c>
      <c r="I84" s="27">
        <v>1</v>
      </c>
      <c r="J84" s="27">
        <v>0</v>
      </c>
      <c r="K84" s="27">
        <v>0</v>
      </c>
      <c r="L84" s="7" t="s">
        <v>306</v>
      </c>
      <c r="M84" s="28" t="s">
        <v>510</v>
      </c>
      <c r="N84" s="7" t="s">
        <v>150</v>
      </c>
      <c r="O84" s="7" t="s">
        <v>20</v>
      </c>
      <c r="P84" s="7" t="s">
        <v>37</v>
      </c>
      <c r="Q84" s="36">
        <v>10000000</v>
      </c>
      <c r="R84" s="24">
        <v>0</v>
      </c>
      <c r="S84" s="73">
        <v>0</v>
      </c>
      <c r="U84" s="250"/>
      <c r="V84" s="250"/>
    </row>
    <row r="85" spans="1:22" ht="33.75">
      <c r="A85" s="25">
        <v>29</v>
      </c>
      <c r="B85" s="51">
        <v>190116</v>
      </c>
      <c r="C85" s="71" t="s">
        <v>660</v>
      </c>
      <c r="D85" s="26" t="s">
        <v>217</v>
      </c>
      <c r="E85" s="26" t="s">
        <v>78</v>
      </c>
      <c r="F85" s="72">
        <v>47580</v>
      </c>
      <c r="G85" s="72">
        <v>40756</v>
      </c>
      <c r="H85" s="27">
        <v>5</v>
      </c>
      <c r="I85" s="27">
        <v>1</v>
      </c>
      <c r="J85" s="27">
        <v>5</v>
      </c>
      <c r="K85" s="27">
        <v>0</v>
      </c>
      <c r="L85" s="7" t="s">
        <v>306</v>
      </c>
      <c r="M85" s="28" t="s">
        <v>510</v>
      </c>
      <c r="N85" s="7" t="s">
        <v>150</v>
      </c>
      <c r="O85" s="7" t="s">
        <v>20</v>
      </c>
      <c r="P85" s="7" t="s">
        <v>37</v>
      </c>
      <c r="Q85" s="36">
        <v>400000</v>
      </c>
      <c r="R85" s="36">
        <v>25000000</v>
      </c>
      <c r="S85" s="73">
        <v>0</v>
      </c>
      <c r="U85" s="250"/>
      <c r="V85" s="250"/>
    </row>
    <row r="86" spans="1:22" ht="13.5" thickBot="1">
      <c r="A86" s="79"/>
      <c r="B86" s="278"/>
      <c r="C86" s="278"/>
      <c r="D86" s="287"/>
      <c r="E86" s="287"/>
      <c r="F86" s="279"/>
      <c r="G86" s="279"/>
      <c r="H86" s="280">
        <f>SUM(H57:H85)</f>
        <v>360.82</v>
      </c>
      <c r="I86" s="280">
        <v>28</v>
      </c>
      <c r="J86" s="280">
        <f>SUM(J36:J85)</f>
        <v>526.67448628157877</v>
      </c>
      <c r="K86" s="280">
        <f>SUM(K36:K85)</f>
        <v>288.0222431407895</v>
      </c>
      <c r="L86" s="278"/>
      <c r="M86" s="278"/>
      <c r="N86" s="278"/>
      <c r="O86" s="278"/>
      <c r="P86" s="278"/>
      <c r="Q86" s="281">
        <f>SUM(Q57:Q85)</f>
        <v>65122000</v>
      </c>
      <c r="R86" s="281">
        <f t="shared" ref="R86:S86" si="0">SUM(R57:R85)</f>
        <v>807268000</v>
      </c>
      <c r="S86" s="282">
        <f t="shared" si="0"/>
        <v>848600000</v>
      </c>
    </row>
    <row r="87" spans="1:22" ht="13.5" thickBot="1">
      <c r="A87" s="413" t="s">
        <v>56</v>
      </c>
      <c r="B87" s="414"/>
      <c r="C87" s="414"/>
      <c r="D87" s="414"/>
      <c r="E87" s="414"/>
      <c r="F87" s="414"/>
      <c r="G87" s="415"/>
      <c r="H87" s="289">
        <f>+H54+H33</f>
        <v>1855.2340000000002</v>
      </c>
      <c r="I87" s="290">
        <f>+I54+I33</f>
        <v>310.47407116498283</v>
      </c>
      <c r="J87" s="290">
        <f>+J54+J33</f>
        <v>423.45609717109255</v>
      </c>
      <c r="K87" s="290">
        <f>+K54+K33</f>
        <v>222.34972118666013</v>
      </c>
      <c r="L87" s="283"/>
      <c r="M87" s="283"/>
      <c r="N87" s="283"/>
      <c r="O87" s="283"/>
      <c r="P87" s="283"/>
      <c r="Q87" s="284">
        <f>+Q86+Q55+Q34</f>
        <v>2976993571</v>
      </c>
      <c r="R87" s="291">
        <f>+R86+R55+R34</f>
        <v>4195232810.77</v>
      </c>
      <c r="S87" s="292">
        <f>+S86+S55+S34</f>
        <v>2632867257.2600002</v>
      </c>
    </row>
    <row r="88" spans="1:22">
      <c r="A88" s="88"/>
    </row>
    <row r="89" spans="1:22">
      <c r="D89" s="89"/>
      <c r="E89" s="89"/>
      <c r="F89" s="88"/>
      <c r="G89" s="88"/>
      <c r="H89" s="88"/>
      <c r="I89" s="88"/>
      <c r="J89" s="88"/>
      <c r="K89" s="88"/>
      <c r="L89" s="88"/>
      <c r="M89" s="89"/>
      <c r="N89" s="88"/>
      <c r="O89" s="88"/>
      <c r="P89" s="87"/>
      <c r="Q89" s="254"/>
    </row>
    <row r="90" spans="1:22">
      <c r="D90" s="89"/>
      <c r="E90" s="89"/>
      <c r="F90" s="88"/>
      <c r="G90" s="88"/>
      <c r="H90" s="88"/>
      <c r="I90" s="88"/>
      <c r="J90" s="88"/>
      <c r="K90" s="88"/>
      <c r="L90" s="88"/>
      <c r="M90" s="89"/>
      <c r="N90" s="88"/>
      <c r="O90" s="88"/>
      <c r="P90" s="87"/>
      <c r="Q90" s="254"/>
    </row>
    <row r="91" spans="1:22">
      <c r="D91" s="89"/>
      <c r="E91" s="89"/>
      <c r="F91" s="88"/>
      <c r="G91" s="88"/>
      <c r="H91" s="88"/>
      <c r="I91" s="88"/>
      <c r="J91" s="88"/>
      <c r="K91" s="88"/>
      <c r="L91" s="88"/>
      <c r="M91" s="89"/>
      <c r="N91" s="88"/>
      <c r="O91" s="88"/>
      <c r="P91" s="87"/>
      <c r="Q91" s="254"/>
    </row>
    <row r="92" spans="1:22">
      <c r="D92" s="89"/>
      <c r="E92" s="288"/>
      <c r="F92" s="267"/>
      <c r="G92" s="88"/>
      <c r="H92" s="88"/>
      <c r="I92" s="88"/>
      <c r="J92" s="88"/>
      <c r="K92" s="88"/>
      <c r="L92" s="88"/>
      <c r="M92" s="89"/>
      <c r="N92" s="88"/>
      <c r="O92" s="88"/>
      <c r="P92" s="87"/>
      <c r="Q92" s="254"/>
    </row>
    <row r="93" spans="1:22">
      <c r="E93" s="288"/>
      <c r="F93" s="266"/>
      <c r="G93" s="88"/>
      <c r="H93" s="88"/>
      <c r="I93" s="88"/>
      <c r="J93" s="88"/>
      <c r="K93" s="88"/>
      <c r="L93" s="88"/>
      <c r="M93" s="89"/>
      <c r="N93" s="88"/>
      <c r="O93" s="88"/>
      <c r="P93" s="87"/>
      <c r="Q93" s="254"/>
    </row>
    <row r="94" spans="1:22">
      <c r="D94" s="89"/>
      <c r="E94" s="89"/>
      <c r="F94" s="88"/>
      <c r="G94" s="88"/>
      <c r="H94" s="88"/>
      <c r="I94" s="88"/>
      <c r="J94" s="88"/>
      <c r="K94" s="88"/>
      <c r="L94" s="88"/>
      <c r="M94" s="89"/>
      <c r="N94" s="88"/>
      <c r="O94" s="88"/>
      <c r="P94" s="87"/>
      <c r="Q94" s="255"/>
    </row>
    <row r="95" spans="1:22">
      <c r="D95" s="89"/>
      <c r="E95" s="89"/>
      <c r="F95" s="88"/>
      <c r="G95" s="88"/>
      <c r="H95" s="88"/>
      <c r="I95" s="88"/>
      <c r="J95" s="88"/>
      <c r="K95" s="88"/>
      <c r="L95" s="88"/>
      <c r="M95" s="89"/>
      <c r="N95" s="88"/>
      <c r="O95" s="88"/>
      <c r="P95" s="87"/>
      <c r="Q95" s="90"/>
    </row>
    <row r="96" spans="1:22">
      <c r="B96" s="12"/>
      <c r="D96" s="89"/>
      <c r="E96" s="89"/>
      <c r="F96" s="88"/>
      <c r="G96" s="88"/>
      <c r="H96" s="88"/>
      <c r="I96" s="88"/>
      <c r="J96" s="88"/>
      <c r="K96" s="88"/>
      <c r="L96" s="88"/>
      <c r="M96" s="89"/>
      <c r="N96" s="88"/>
      <c r="O96" s="88"/>
      <c r="P96" s="87"/>
      <c r="Q96" s="255"/>
      <c r="R96" s="12"/>
      <c r="S96" s="12"/>
      <c r="U96" s="12"/>
      <c r="V96" s="12"/>
    </row>
    <row r="97" spans="2:22">
      <c r="B97" s="12"/>
      <c r="E97" s="89"/>
      <c r="F97" s="88"/>
      <c r="G97" s="88"/>
      <c r="H97" s="88"/>
      <c r="I97" s="88"/>
      <c r="J97" s="88"/>
      <c r="K97" s="88"/>
      <c r="L97" s="88"/>
      <c r="M97" s="89"/>
      <c r="N97" s="88"/>
      <c r="O97" s="88"/>
      <c r="P97" s="88"/>
      <c r="Q97" s="90"/>
      <c r="R97" s="12"/>
      <c r="S97" s="12"/>
      <c r="U97" s="12"/>
      <c r="V97" s="12"/>
    </row>
  </sheetData>
  <mergeCells count="22">
    <mergeCell ref="A1:J1"/>
    <mergeCell ref="A2:I2"/>
    <mergeCell ref="A3:I3"/>
    <mergeCell ref="C4:C5"/>
    <mergeCell ref="D4:E4"/>
    <mergeCell ref="F4:G4"/>
    <mergeCell ref="I4:I5"/>
    <mergeCell ref="J4:J5"/>
    <mergeCell ref="A87:G87"/>
    <mergeCell ref="B4:B5"/>
    <mergeCell ref="H4:H5"/>
    <mergeCell ref="A4:A5"/>
    <mergeCell ref="A35:S35"/>
    <mergeCell ref="S4:S5"/>
    <mergeCell ref="O4:O5"/>
    <mergeCell ref="P4:P5"/>
    <mergeCell ref="Q4:Q5"/>
    <mergeCell ref="R4:R5"/>
    <mergeCell ref="K4:K5"/>
    <mergeCell ref="L4:L5"/>
    <mergeCell ref="M4:M5"/>
    <mergeCell ref="N4:N5"/>
  </mergeCells>
  <pageMargins left="0.70866141732283472" right="0.70866141732283472" top="0.74803149606299213" bottom="0.74803149606299213" header="0.31496062992125984" footer="0.31496062992125984"/>
  <pageSetup paperSize="17"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133"/>
  <sheetViews>
    <sheetView view="pageBreakPreview" topLeftCell="J1" zoomScale="93" zoomScaleNormal="100" zoomScaleSheetLayoutView="93" workbookViewId="0">
      <selection activeCell="N8" sqref="N8"/>
    </sheetView>
  </sheetViews>
  <sheetFormatPr baseColWidth="10" defaultColWidth="11.5703125" defaultRowHeight="12.75"/>
  <cols>
    <col min="1" max="1" width="11.5703125" style="40"/>
    <col min="2" max="2" width="45.140625" style="40" customWidth="1"/>
    <col min="3" max="3" width="20.85546875" style="40" customWidth="1"/>
    <col min="4" max="4" width="22.5703125" style="40" customWidth="1"/>
    <col min="5" max="5" width="12.85546875" style="40" customWidth="1"/>
    <col min="6" max="6" width="13" style="40" customWidth="1"/>
    <col min="7" max="7" width="11.5703125" style="40" customWidth="1"/>
    <col min="8" max="8" width="9.5703125" style="40" customWidth="1"/>
    <col min="9" max="9" width="8.5703125" style="40" customWidth="1"/>
    <col min="10" max="10" width="8.140625" style="40" customWidth="1"/>
    <col min="11" max="11" width="19.42578125" style="40" customWidth="1"/>
    <col min="12" max="12" width="19.28515625" style="40" customWidth="1"/>
    <col min="13" max="13" width="14.85546875" style="40" customWidth="1"/>
    <col min="14" max="14" width="13.42578125" style="40" customWidth="1"/>
    <col min="15" max="15" width="29.85546875" style="40" customWidth="1"/>
    <col min="16" max="16" width="24.85546875" style="40" customWidth="1"/>
    <col min="17" max="17" width="22.5703125" style="40" customWidth="1"/>
    <col min="18" max="18" width="24.85546875" style="40" customWidth="1"/>
    <col min="19" max="19" width="11.5703125" style="401"/>
    <col min="20" max="16384" width="11.5703125" style="40"/>
  </cols>
  <sheetData>
    <row r="1" spans="1:19" s="44" customFormat="1" ht="21" customHeight="1">
      <c r="A1" s="450" t="s">
        <v>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50"/>
    </row>
    <row r="2" spans="1:19" s="44" customFormat="1" ht="18" customHeight="1">
      <c r="A2" s="450" t="s">
        <v>312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50"/>
    </row>
    <row r="3" spans="1:19" s="44" customFormat="1" ht="20.25" customHeight="1" thickBot="1">
      <c r="A3" s="451" t="s">
        <v>39</v>
      </c>
      <c r="B3" s="451"/>
      <c r="C3" s="451"/>
      <c r="D3" s="451"/>
      <c r="E3" s="45"/>
      <c r="F3" s="45"/>
      <c r="G3" s="45"/>
      <c r="H3" s="45"/>
      <c r="I3" s="45"/>
      <c r="J3" s="45"/>
      <c r="K3" s="45"/>
      <c r="L3" s="45"/>
      <c r="M3" s="46"/>
      <c r="N3" s="46"/>
      <c r="O3" s="46"/>
      <c r="P3" s="46"/>
      <c r="S3" s="50"/>
    </row>
    <row r="4" spans="1:19" s="44" customFormat="1" ht="36.75" customHeight="1">
      <c r="A4" s="452" t="s">
        <v>3</v>
      </c>
      <c r="B4" s="454" t="s">
        <v>4</v>
      </c>
      <c r="C4" s="456" t="s">
        <v>49</v>
      </c>
      <c r="D4" s="456"/>
      <c r="E4" s="457" t="s">
        <v>50</v>
      </c>
      <c r="F4" s="457"/>
      <c r="G4" s="434" t="s">
        <v>5</v>
      </c>
      <c r="H4" s="434" t="s">
        <v>6</v>
      </c>
      <c r="I4" s="434" t="s">
        <v>7</v>
      </c>
      <c r="J4" s="434" t="s">
        <v>8</v>
      </c>
      <c r="K4" s="458" t="s">
        <v>9</v>
      </c>
      <c r="L4" s="458" t="s">
        <v>10</v>
      </c>
      <c r="M4" s="458" t="s">
        <v>11</v>
      </c>
      <c r="N4" s="460" t="s">
        <v>12</v>
      </c>
      <c r="O4" s="460" t="s">
        <v>13</v>
      </c>
      <c r="P4" s="458" t="s">
        <v>14</v>
      </c>
      <c r="Q4" s="458" t="s">
        <v>15</v>
      </c>
      <c r="R4" s="436" t="s">
        <v>16</v>
      </c>
      <c r="S4" s="436" t="s">
        <v>671</v>
      </c>
    </row>
    <row r="5" spans="1:19" s="44" customFormat="1" ht="30.75" customHeight="1" thickBot="1">
      <c r="A5" s="453"/>
      <c r="B5" s="455"/>
      <c r="C5" s="48" t="s">
        <v>51</v>
      </c>
      <c r="D5" s="48" t="s">
        <v>52</v>
      </c>
      <c r="E5" s="49" t="s">
        <v>53</v>
      </c>
      <c r="F5" s="49" t="s">
        <v>54</v>
      </c>
      <c r="G5" s="435"/>
      <c r="H5" s="435"/>
      <c r="I5" s="435"/>
      <c r="J5" s="435"/>
      <c r="K5" s="459"/>
      <c r="L5" s="459"/>
      <c r="M5" s="459"/>
      <c r="N5" s="461"/>
      <c r="O5" s="461"/>
      <c r="P5" s="459"/>
      <c r="Q5" s="459"/>
      <c r="R5" s="437"/>
      <c r="S5" s="437"/>
    </row>
    <row r="6" spans="1:19" s="47" customFormat="1" ht="68.25" customHeight="1">
      <c r="A6" s="318">
        <v>111507</v>
      </c>
      <c r="B6" s="319" t="s">
        <v>313</v>
      </c>
      <c r="C6" s="233" t="s">
        <v>17</v>
      </c>
      <c r="D6" s="233" t="s">
        <v>142</v>
      </c>
      <c r="E6" s="233">
        <v>283</v>
      </c>
      <c r="F6" s="233">
        <v>127</v>
      </c>
      <c r="G6" s="320">
        <v>3554</v>
      </c>
      <c r="H6" s="320">
        <v>3554</v>
      </c>
      <c r="I6" s="231">
        <f t="shared" ref="I6:I21" si="0">G6*15%</f>
        <v>533.1</v>
      </c>
      <c r="J6" s="232">
        <f t="shared" ref="J6:J21" si="1">G6*5%</f>
        <v>177.70000000000002</v>
      </c>
      <c r="K6" s="233" t="s">
        <v>235</v>
      </c>
      <c r="L6" s="445" t="s">
        <v>328</v>
      </c>
      <c r="M6" s="321" t="s">
        <v>333</v>
      </c>
      <c r="N6" s="105" t="s">
        <v>327</v>
      </c>
      <c r="O6" s="233" t="s">
        <v>21</v>
      </c>
      <c r="P6" s="322">
        <v>5985782</v>
      </c>
      <c r="Q6" s="323">
        <f t="shared" ref="Q6:Q21" si="2">P6*15%</f>
        <v>897867.29999999993</v>
      </c>
      <c r="R6" s="323">
        <f t="shared" ref="R6:R21" si="3">P6*5%</f>
        <v>299289.10000000003</v>
      </c>
      <c r="S6" s="402" t="s">
        <v>672</v>
      </c>
    </row>
    <row r="7" spans="1:19" s="47" customFormat="1" ht="68.25" customHeight="1">
      <c r="A7" s="324">
        <v>170208</v>
      </c>
      <c r="B7" s="115" t="s">
        <v>314</v>
      </c>
      <c r="C7" s="325" t="s">
        <v>45</v>
      </c>
      <c r="D7" s="325" t="s">
        <v>240</v>
      </c>
      <c r="E7" s="325">
        <v>129</v>
      </c>
      <c r="F7" s="325">
        <v>121</v>
      </c>
      <c r="G7" s="326">
        <v>285</v>
      </c>
      <c r="H7" s="327">
        <v>285</v>
      </c>
      <c r="I7" s="237">
        <f t="shared" si="0"/>
        <v>42.75</v>
      </c>
      <c r="J7" s="238">
        <f t="shared" si="1"/>
        <v>14.25</v>
      </c>
      <c r="K7" s="239" t="s">
        <v>235</v>
      </c>
      <c r="L7" s="446"/>
      <c r="M7" s="328" t="s">
        <v>333</v>
      </c>
      <c r="N7" s="116" t="s">
        <v>327</v>
      </c>
      <c r="O7" s="239" t="s">
        <v>21</v>
      </c>
      <c r="P7" s="329">
        <v>250000</v>
      </c>
      <c r="Q7" s="330">
        <f t="shared" si="2"/>
        <v>37500</v>
      </c>
      <c r="R7" s="330">
        <f t="shared" si="3"/>
        <v>12500</v>
      </c>
      <c r="S7" s="403" t="s">
        <v>672</v>
      </c>
    </row>
    <row r="8" spans="1:19" s="47" customFormat="1" ht="68.25" customHeight="1">
      <c r="A8" s="324">
        <v>150614</v>
      </c>
      <c r="B8" s="115" t="s">
        <v>315</v>
      </c>
      <c r="C8" s="325" t="s">
        <v>47</v>
      </c>
      <c r="D8" s="325" t="s">
        <v>241</v>
      </c>
      <c r="E8" s="325">
        <v>251</v>
      </c>
      <c r="F8" s="325">
        <v>229</v>
      </c>
      <c r="G8" s="326">
        <v>428</v>
      </c>
      <c r="H8" s="327">
        <v>428</v>
      </c>
      <c r="I8" s="237">
        <f t="shared" si="0"/>
        <v>64.2</v>
      </c>
      <c r="J8" s="238">
        <f t="shared" si="1"/>
        <v>21.400000000000002</v>
      </c>
      <c r="K8" s="239" t="s">
        <v>235</v>
      </c>
      <c r="L8" s="446"/>
      <c r="M8" s="328" t="s">
        <v>333</v>
      </c>
      <c r="N8" s="116" t="s">
        <v>327</v>
      </c>
      <c r="O8" s="239" t="s">
        <v>21</v>
      </c>
      <c r="P8" s="329">
        <v>1500000</v>
      </c>
      <c r="Q8" s="330">
        <f t="shared" si="2"/>
        <v>225000</v>
      </c>
      <c r="R8" s="330">
        <f t="shared" si="3"/>
        <v>75000</v>
      </c>
      <c r="S8" s="403" t="s">
        <v>672</v>
      </c>
    </row>
    <row r="9" spans="1:19" s="47" customFormat="1" ht="68.25" customHeight="1">
      <c r="A9" s="324">
        <v>170168</v>
      </c>
      <c r="B9" s="115" t="s">
        <v>316</v>
      </c>
      <c r="C9" s="325" t="s">
        <v>43</v>
      </c>
      <c r="D9" s="325" t="s">
        <v>242</v>
      </c>
      <c r="E9" s="325">
        <v>53</v>
      </c>
      <c r="F9" s="325">
        <v>49</v>
      </c>
      <c r="G9" s="326">
        <v>429</v>
      </c>
      <c r="H9" s="327">
        <v>429</v>
      </c>
      <c r="I9" s="237">
        <f t="shared" si="0"/>
        <v>64.349999999999994</v>
      </c>
      <c r="J9" s="238">
        <f t="shared" si="1"/>
        <v>21.450000000000003</v>
      </c>
      <c r="K9" s="239" t="s">
        <v>235</v>
      </c>
      <c r="L9" s="446"/>
      <c r="M9" s="328" t="s">
        <v>333</v>
      </c>
      <c r="N9" s="116" t="s">
        <v>327</v>
      </c>
      <c r="O9" s="239" t="s">
        <v>21</v>
      </c>
      <c r="P9" s="329">
        <v>300000</v>
      </c>
      <c r="Q9" s="330">
        <f t="shared" si="2"/>
        <v>45000</v>
      </c>
      <c r="R9" s="330">
        <f t="shared" si="3"/>
        <v>15000</v>
      </c>
      <c r="S9" s="403" t="s">
        <v>672</v>
      </c>
    </row>
    <row r="10" spans="1:19" s="47" customFormat="1" ht="68.25" customHeight="1">
      <c r="A10" s="331">
        <v>155973</v>
      </c>
      <c r="B10" s="115" t="s">
        <v>317</v>
      </c>
      <c r="C10" s="332" t="s">
        <v>87</v>
      </c>
      <c r="D10" s="332" t="s">
        <v>243</v>
      </c>
      <c r="E10" s="333">
        <v>287</v>
      </c>
      <c r="F10" s="333">
        <v>264</v>
      </c>
      <c r="G10" s="326">
        <v>308</v>
      </c>
      <c r="H10" s="334">
        <v>308</v>
      </c>
      <c r="I10" s="237">
        <f t="shared" si="0"/>
        <v>46.199999999999996</v>
      </c>
      <c r="J10" s="238">
        <f t="shared" si="1"/>
        <v>15.4</v>
      </c>
      <c r="K10" s="239" t="s">
        <v>235</v>
      </c>
      <c r="L10" s="446" t="s">
        <v>329</v>
      </c>
      <c r="M10" s="328" t="s">
        <v>333</v>
      </c>
      <c r="N10" s="116" t="s">
        <v>327</v>
      </c>
      <c r="O10" s="239" t="s">
        <v>21</v>
      </c>
      <c r="P10" s="329">
        <v>110559</v>
      </c>
      <c r="Q10" s="330">
        <f t="shared" si="2"/>
        <v>16583.849999999999</v>
      </c>
      <c r="R10" s="330">
        <f t="shared" si="3"/>
        <v>5527.9500000000007</v>
      </c>
      <c r="S10" s="403" t="s">
        <v>672</v>
      </c>
    </row>
    <row r="11" spans="1:19" s="47" customFormat="1" ht="68.25" customHeight="1">
      <c r="A11" s="331">
        <v>155972</v>
      </c>
      <c r="B11" s="115" t="s">
        <v>244</v>
      </c>
      <c r="C11" s="332" t="s">
        <v>87</v>
      </c>
      <c r="D11" s="332" t="s">
        <v>243</v>
      </c>
      <c r="E11" s="333">
        <v>107</v>
      </c>
      <c r="F11" s="333">
        <v>99</v>
      </c>
      <c r="G11" s="326">
        <v>682</v>
      </c>
      <c r="H11" s="334">
        <v>682</v>
      </c>
      <c r="I11" s="237">
        <f t="shared" si="0"/>
        <v>102.3</v>
      </c>
      <c r="J11" s="238">
        <f t="shared" si="1"/>
        <v>34.1</v>
      </c>
      <c r="K11" s="239" t="s">
        <v>235</v>
      </c>
      <c r="L11" s="446"/>
      <c r="M11" s="328" t="s">
        <v>333</v>
      </c>
      <c r="N11" s="116" t="s">
        <v>327</v>
      </c>
      <c r="O11" s="239" t="s">
        <v>21</v>
      </c>
      <c r="P11" s="329">
        <v>619634</v>
      </c>
      <c r="Q11" s="330">
        <f t="shared" si="2"/>
        <v>92945.099999999991</v>
      </c>
      <c r="R11" s="330">
        <f t="shared" si="3"/>
        <v>30981.7</v>
      </c>
      <c r="S11" s="403" t="s">
        <v>672</v>
      </c>
    </row>
    <row r="12" spans="1:19" s="47" customFormat="1" ht="68.25" customHeight="1">
      <c r="A12" s="331">
        <v>155962</v>
      </c>
      <c r="B12" s="115" t="s">
        <v>245</v>
      </c>
      <c r="C12" s="332" t="s">
        <v>87</v>
      </c>
      <c r="D12" s="332" t="s">
        <v>243</v>
      </c>
      <c r="E12" s="333">
        <v>47</v>
      </c>
      <c r="F12" s="333">
        <v>44</v>
      </c>
      <c r="G12" s="326">
        <v>316</v>
      </c>
      <c r="H12" s="334">
        <v>316</v>
      </c>
      <c r="I12" s="237">
        <f t="shared" si="0"/>
        <v>47.4</v>
      </c>
      <c r="J12" s="238">
        <f t="shared" si="1"/>
        <v>15.8</v>
      </c>
      <c r="K12" s="239" t="s">
        <v>235</v>
      </c>
      <c r="L12" s="446"/>
      <c r="M12" s="328" t="s">
        <v>333</v>
      </c>
      <c r="N12" s="116" t="s">
        <v>327</v>
      </c>
      <c r="O12" s="239" t="s">
        <v>21</v>
      </c>
      <c r="P12" s="329">
        <v>177967</v>
      </c>
      <c r="Q12" s="330">
        <f t="shared" si="2"/>
        <v>26695.05</v>
      </c>
      <c r="R12" s="330">
        <f t="shared" si="3"/>
        <v>8898.35</v>
      </c>
      <c r="S12" s="403" t="s">
        <v>672</v>
      </c>
    </row>
    <row r="13" spans="1:19" s="47" customFormat="1" ht="68.25" customHeight="1">
      <c r="A13" s="331">
        <v>155983</v>
      </c>
      <c r="B13" s="115" t="s">
        <v>318</v>
      </c>
      <c r="C13" s="332" t="s">
        <v>87</v>
      </c>
      <c r="D13" s="332" t="s">
        <v>243</v>
      </c>
      <c r="E13" s="333">
        <v>98</v>
      </c>
      <c r="F13" s="333">
        <v>91</v>
      </c>
      <c r="G13" s="326">
        <v>512</v>
      </c>
      <c r="H13" s="334">
        <v>512</v>
      </c>
      <c r="I13" s="237">
        <f t="shared" si="0"/>
        <v>76.8</v>
      </c>
      <c r="J13" s="238">
        <f t="shared" si="1"/>
        <v>25.6</v>
      </c>
      <c r="K13" s="239" t="s">
        <v>235</v>
      </c>
      <c r="L13" s="446"/>
      <c r="M13" s="328" t="s">
        <v>333</v>
      </c>
      <c r="N13" s="116" t="s">
        <v>327</v>
      </c>
      <c r="O13" s="239" t="s">
        <v>21</v>
      </c>
      <c r="P13" s="329">
        <v>426406</v>
      </c>
      <c r="Q13" s="330">
        <f t="shared" si="2"/>
        <v>63960.899999999994</v>
      </c>
      <c r="R13" s="330">
        <f t="shared" si="3"/>
        <v>21320.300000000003</v>
      </c>
      <c r="S13" s="403" t="s">
        <v>672</v>
      </c>
    </row>
    <row r="14" spans="1:19" s="47" customFormat="1" ht="68.25" customHeight="1">
      <c r="A14" s="331">
        <v>155992</v>
      </c>
      <c r="B14" s="115" t="s">
        <v>319</v>
      </c>
      <c r="C14" s="332" t="s">
        <v>169</v>
      </c>
      <c r="D14" s="332" t="s">
        <v>169</v>
      </c>
      <c r="E14" s="333">
        <v>60</v>
      </c>
      <c r="F14" s="333">
        <v>56</v>
      </c>
      <c r="G14" s="326">
        <v>522</v>
      </c>
      <c r="H14" s="334">
        <v>522</v>
      </c>
      <c r="I14" s="237">
        <f t="shared" si="0"/>
        <v>78.3</v>
      </c>
      <c r="J14" s="238">
        <f t="shared" si="1"/>
        <v>26.1</v>
      </c>
      <c r="K14" s="239" t="s">
        <v>235</v>
      </c>
      <c r="L14" s="446"/>
      <c r="M14" s="328" t="s">
        <v>333</v>
      </c>
      <c r="N14" s="116" t="s">
        <v>327</v>
      </c>
      <c r="O14" s="239" t="s">
        <v>21</v>
      </c>
      <c r="P14" s="329">
        <v>484498</v>
      </c>
      <c r="Q14" s="330">
        <f t="shared" si="2"/>
        <v>72674.7</v>
      </c>
      <c r="R14" s="330">
        <f t="shared" si="3"/>
        <v>24224.9</v>
      </c>
      <c r="S14" s="403" t="s">
        <v>672</v>
      </c>
    </row>
    <row r="15" spans="1:19" s="47" customFormat="1" ht="68.25" customHeight="1">
      <c r="A15" s="331">
        <v>155978</v>
      </c>
      <c r="B15" s="115" t="s">
        <v>246</v>
      </c>
      <c r="C15" s="332" t="s">
        <v>169</v>
      </c>
      <c r="D15" s="332" t="s">
        <v>169</v>
      </c>
      <c r="E15" s="333">
        <v>76</v>
      </c>
      <c r="F15" s="333">
        <v>70</v>
      </c>
      <c r="G15" s="326">
        <v>233</v>
      </c>
      <c r="H15" s="334">
        <v>233</v>
      </c>
      <c r="I15" s="237">
        <f t="shared" si="0"/>
        <v>34.949999999999996</v>
      </c>
      <c r="J15" s="238">
        <f t="shared" si="1"/>
        <v>11.65</v>
      </c>
      <c r="K15" s="239" t="s">
        <v>235</v>
      </c>
      <c r="L15" s="446"/>
      <c r="M15" s="328" t="s">
        <v>333</v>
      </c>
      <c r="N15" s="116" t="s">
        <v>327</v>
      </c>
      <c r="O15" s="239" t="s">
        <v>21</v>
      </c>
      <c r="P15" s="329">
        <v>205496</v>
      </c>
      <c r="Q15" s="330">
        <f t="shared" si="2"/>
        <v>30824.399999999998</v>
      </c>
      <c r="R15" s="330">
        <f t="shared" si="3"/>
        <v>10274.800000000001</v>
      </c>
      <c r="S15" s="403" t="s">
        <v>672</v>
      </c>
    </row>
    <row r="16" spans="1:19" s="47" customFormat="1" ht="68.25" customHeight="1">
      <c r="A16" s="331">
        <v>155990</v>
      </c>
      <c r="B16" s="115" t="s">
        <v>320</v>
      </c>
      <c r="C16" s="332" t="s">
        <v>87</v>
      </c>
      <c r="D16" s="332" t="s">
        <v>247</v>
      </c>
      <c r="E16" s="333">
        <v>421</v>
      </c>
      <c r="F16" s="333">
        <v>389</v>
      </c>
      <c r="G16" s="326">
        <v>903</v>
      </c>
      <c r="H16" s="334">
        <v>903</v>
      </c>
      <c r="I16" s="237">
        <f t="shared" si="0"/>
        <v>135.44999999999999</v>
      </c>
      <c r="J16" s="238">
        <f t="shared" si="1"/>
        <v>45.150000000000006</v>
      </c>
      <c r="K16" s="239" t="s">
        <v>235</v>
      </c>
      <c r="L16" s="446"/>
      <c r="M16" s="328" t="s">
        <v>333</v>
      </c>
      <c r="N16" s="116" t="s">
        <v>327</v>
      </c>
      <c r="O16" s="239" t="s">
        <v>21</v>
      </c>
      <c r="P16" s="329">
        <v>1785770</v>
      </c>
      <c r="Q16" s="330">
        <f t="shared" si="2"/>
        <v>267865.5</v>
      </c>
      <c r="R16" s="330">
        <f t="shared" si="3"/>
        <v>89288.5</v>
      </c>
      <c r="S16" s="403" t="s">
        <v>672</v>
      </c>
    </row>
    <row r="17" spans="1:19" s="47" customFormat="1" ht="68.25" customHeight="1">
      <c r="A17" s="324">
        <v>170181</v>
      </c>
      <c r="B17" s="115" t="s">
        <v>321</v>
      </c>
      <c r="C17" s="325" t="s">
        <v>41</v>
      </c>
      <c r="D17" s="325" t="s">
        <v>222</v>
      </c>
      <c r="E17" s="325">
        <v>68</v>
      </c>
      <c r="F17" s="325">
        <v>80</v>
      </c>
      <c r="G17" s="326">
        <v>214</v>
      </c>
      <c r="H17" s="327">
        <v>214</v>
      </c>
      <c r="I17" s="237">
        <f t="shared" si="0"/>
        <v>32.1</v>
      </c>
      <c r="J17" s="238">
        <f t="shared" si="1"/>
        <v>10.700000000000001</v>
      </c>
      <c r="K17" s="239" t="s">
        <v>235</v>
      </c>
      <c r="L17" s="392" t="s">
        <v>330</v>
      </c>
      <c r="M17" s="328" t="s">
        <v>333</v>
      </c>
      <c r="N17" s="116" t="s">
        <v>327</v>
      </c>
      <c r="O17" s="239" t="s">
        <v>21</v>
      </c>
      <c r="P17" s="329">
        <v>251761</v>
      </c>
      <c r="Q17" s="330">
        <f t="shared" si="2"/>
        <v>37764.15</v>
      </c>
      <c r="R17" s="330">
        <f t="shared" si="3"/>
        <v>12588.050000000001</v>
      </c>
      <c r="S17" s="403" t="s">
        <v>672</v>
      </c>
    </row>
    <row r="18" spans="1:19" s="47" customFormat="1" ht="68.25" customHeight="1">
      <c r="A18" s="324">
        <v>133890</v>
      </c>
      <c r="B18" s="115" t="s">
        <v>322</v>
      </c>
      <c r="C18" s="325" t="s">
        <v>217</v>
      </c>
      <c r="D18" s="325" t="s">
        <v>284</v>
      </c>
      <c r="E18" s="325">
        <v>146</v>
      </c>
      <c r="F18" s="325">
        <v>86</v>
      </c>
      <c r="G18" s="326">
        <v>894</v>
      </c>
      <c r="H18" s="327">
        <v>894</v>
      </c>
      <c r="I18" s="237">
        <f t="shared" si="0"/>
        <v>134.1</v>
      </c>
      <c r="J18" s="238">
        <f t="shared" si="1"/>
        <v>44.7</v>
      </c>
      <c r="K18" s="239" t="s">
        <v>235</v>
      </c>
      <c r="L18" s="446" t="s">
        <v>331</v>
      </c>
      <c r="M18" s="328" t="s">
        <v>333</v>
      </c>
      <c r="N18" s="116" t="s">
        <v>327</v>
      </c>
      <c r="O18" s="239" t="s">
        <v>21</v>
      </c>
      <c r="P18" s="329">
        <v>2902127</v>
      </c>
      <c r="Q18" s="330">
        <f t="shared" si="2"/>
        <v>435319.05</v>
      </c>
      <c r="R18" s="330">
        <f t="shared" si="3"/>
        <v>145106.35</v>
      </c>
      <c r="S18" s="403" t="s">
        <v>672</v>
      </c>
    </row>
    <row r="19" spans="1:19" s="47" customFormat="1" ht="68.25" customHeight="1">
      <c r="A19" s="324">
        <v>170167</v>
      </c>
      <c r="B19" s="115" t="s">
        <v>323</v>
      </c>
      <c r="C19" s="325" t="s">
        <v>41</v>
      </c>
      <c r="D19" s="325" t="s">
        <v>285</v>
      </c>
      <c r="E19" s="325">
        <v>235</v>
      </c>
      <c r="F19" s="325">
        <v>180</v>
      </c>
      <c r="G19" s="326">
        <v>571</v>
      </c>
      <c r="H19" s="327">
        <v>571</v>
      </c>
      <c r="I19" s="237">
        <f t="shared" si="0"/>
        <v>85.649999999999991</v>
      </c>
      <c r="J19" s="238">
        <f t="shared" si="1"/>
        <v>28.55</v>
      </c>
      <c r="K19" s="239" t="s">
        <v>235</v>
      </c>
      <c r="L19" s="446"/>
      <c r="M19" s="328" t="s">
        <v>333</v>
      </c>
      <c r="N19" s="116" t="s">
        <v>327</v>
      </c>
      <c r="O19" s="239" t="s">
        <v>21</v>
      </c>
      <c r="P19" s="329">
        <v>500000</v>
      </c>
      <c r="Q19" s="330">
        <f t="shared" si="2"/>
        <v>75000</v>
      </c>
      <c r="R19" s="330">
        <f t="shared" si="3"/>
        <v>25000</v>
      </c>
      <c r="S19" s="403" t="s">
        <v>672</v>
      </c>
    </row>
    <row r="20" spans="1:19" s="47" customFormat="1" ht="68.25" customHeight="1">
      <c r="A20" s="324">
        <v>170090</v>
      </c>
      <c r="B20" s="115" t="s">
        <v>324</v>
      </c>
      <c r="C20" s="325" t="s">
        <v>59</v>
      </c>
      <c r="D20" s="325" t="s">
        <v>286</v>
      </c>
      <c r="E20" s="325">
        <v>202</v>
      </c>
      <c r="F20" s="325">
        <v>135</v>
      </c>
      <c r="G20" s="326">
        <v>571</v>
      </c>
      <c r="H20" s="327">
        <v>571</v>
      </c>
      <c r="I20" s="237">
        <f t="shared" si="0"/>
        <v>85.649999999999991</v>
      </c>
      <c r="J20" s="238">
        <f t="shared" si="1"/>
        <v>28.55</v>
      </c>
      <c r="K20" s="239" t="s">
        <v>235</v>
      </c>
      <c r="L20" s="446"/>
      <c r="M20" s="328" t="s">
        <v>333</v>
      </c>
      <c r="N20" s="116" t="s">
        <v>327</v>
      </c>
      <c r="O20" s="239" t="s">
        <v>21</v>
      </c>
      <c r="P20" s="329">
        <v>2000000</v>
      </c>
      <c r="Q20" s="330">
        <f t="shared" si="2"/>
        <v>300000</v>
      </c>
      <c r="R20" s="330">
        <f t="shared" si="3"/>
        <v>100000</v>
      </c>
      <c r="S20" s="403" t="s">
        <v>672</v>
      </c>
    </row>
    <row r="21" spans="1:19" s="47" customFormat="1" ht="68.25" customHeight="1" thickBot="1">
      <c r="A21" s="335">
        <v>170188</v>
      </c>
      <c r="B21" s="125" t="s">
        <v>325</v>
      </c>
      <c r="C21" s="336" t="s">
        <v>43</v>
      </c>
      <c r="D21" s="336" t="s">
        <v>326</v>
      </c>
      <c r="E21" s="336">
        <v>59</v>
      </c>
      <c r="F21" s="336">
        <v>28</v>
      </c>
      <c r="G21" s="336">
        <v>214</v>
      </c>
      <c r="H21" s="336">
        <v>214</v>
      </c>
      <c r="I21" s="337">
        <f t="shared" si="0"/>
        <v>32.1</v>
      </c>
      <c r="J21" s="338">
        <f t="shared" si="1"/>
        <v>10.700000000000001</v>
      </c>
      <c r="K21" s="246" t="s">
        <v>235</v>
      </c>
      <c r="L21" s="339" t="s">
        <v>332</v>
      </c>
      <c r="M21" s="340" t="s">
        <v>333</v>
      </c>
      <c r="N21" s="126" t="s">
        <v>327</v>
      </c>
      <c r="O21" s="246" t="s">
        <v>21</v>
      </c>
      <c r="P21" s="341">
        <v>250000</v>
      </c>
      <c r="Q21" s="342">
        <f t="shared" si="2"/>
        <v>37500</v>
      </c>
      <c r="R21" s="342">
        <f t="shared" si="3"/>
        <v>12500</v>
      </c>
      <c r="S21" s="404" t="s">
        <v>672</v>
      </c>
    </row>
    <row r="22" spans="1:19" s="44" customFormat="1" ht="15.75" thickBot="1">
      <c r="A22" s="447" t="s">
        <v>475</v>
      </c>
      <c r="B22" s="448"/>
      <c r="C22" s="448"/>
      <c r="D22" s="448"/>
      <c r="E22" s="448"/>
      <c r="F22" s="448"/>
      <c r="G22" s="448"/>
      <c r="H22" s="448"/>
      <c r="I22" s="448"/>
      <c r="J22" s="448"/>
      <c r="K22" s="448"/>
      <c r="L22" s="448"/>
      <c r="M22" s="448"/>
      <c r="N22" s="448"/>
      <c r="O22" s="449"/>
      <c r="P22" s="61">
        <f>SUM(P6:P21)</f>
        <v>17750000</v>
      </c>
      <c r="Q22" s="62">
        <f>SUM(Q6:Q21)</f>
        <v>2662499.9999999995</v>
      </c>
      <c r="R22" s="63">
        <f>SUM(R6:R21)</f>
        <v>887500.00000000012</v>
      </c>
      <c r="S22" s="405"/>
    </row>
    <row r="23" spans="1:19" s="47" customFormat="1" ht="13.5" thickBot="1">
      <c r="S23" s="50"/>
    </row>
    <row r="24" spans="1:19" s="47" customFormat="1" ht="22.5" customHeight="1" thickBot="1">
      <c r="A24" s="440" t="s">
        <v>303</v>
      </c>
      <c r="B24" s="441"/>
      <c r="C24" s="441"/>
      <c r="D24" s="441"/>
      <c r="E24" s="441"/>
      <c r="F24" s="441"/>
      <c r="G24" s="441"/>
      <c r="H24" s="441"/>
      <c r="I24" s="441"/>
      <c r="J24" s="441"/>
      <c r="K24" s="441"/>
      <c r="L24" s="441"/>
      <c r="M24" s="441"/>
      <c r="N24" s="441"/>
      <c r="O24" s="441"/>
      <c r="P24" s="441"/>
      <c r="Q24" s="441"/>
      <c r="R24" s="441"/>
      <c r="S24" s="50"/>
    </row>
    <row r="25" spans="1:19" s="47" customFormat="1" ht="78" customHeight="1">
      <c r="A25" s="343">
        <v>136929</v>
      </c>
      <c r="B25" s="344" t="s">
        <v>229</v>
      </c>
      <c r="C25" s="345" t="s">
        <v>182</v>
      </c>
      <c r="D25" s="345" t="s">
        <v>185</v>
      </c>
      <c r="E25" s="346">
        <v>14216.014999999999</v>
      </c>
      <c r="F25" s="346">
        <v>15838.985000000001</v>
      </c>
      <c r="G25" s="347">
        <v>1</v>
      </c>
      <c r="H25" s="348">
        <v>0.6</v>
      </c>
      <c r="I25" s="348">
        <v>0.4</v>
      </c>
      <c r="J25" s="349">
        <v>0</v>
      </c>
      <c r="K25" s="350" t="s">
        <v>18</v>
      </c>
      <c r="L25" s="351" t="s">
        <v>514</v>
      </c>
      <c r="M25" s="350" t="s">
        <v>150</v>
      </c>
      <c r="N25" s="350" t="s">
        <v>20</v>
      </c>
      <c r="O25" s="350" t="s">
        <v>304</v>
      </c>
      <c r="P25" s="352">
        <v>2100000</v>
      </c>
      <c r="Q25" s="352">
        <v>1400000</v>
      </c>
      <c r="R25" s="353">
        <v>0</v>
      </c>
      <c r="S25" s="50"/>
    </row>
    <row r="26" spans="1:19" s="47" customFormat="1" ht="78" customHeight="1">
      <c r="A26" s="354">
        <v>136930</v>
      </c>
      <c r="B26" s="355" t="s">
        <v>230</v>
      </c>
      <c r="C26" s="356" t="s">
        <v>85</v>
      </c>
      <c r="D26" s="357" t="s">
        <v>231</v>
      </c>
      <c r="E26" s="358">
        <v>85744.058799999999</v>
      </c>
      <c r="F26" s="358">
        <v>86501.941200000001</v>
      </c>
      <c r="G26" s="359">
        <v>1</v>
      </c>
      <c r="H26" s="360">
        <v>0.6</v>
      </c>
      <c r="I26" s="360">
        <v>0.4</v>
      </c>
      <c r="J26" s="361">
        <v>0</v>
      </c>
      <c r="K26" s="362" t="s">
        <v>18</v>
      </c>
      <c r="L26" s="363" t="s">
        <v>514</v>
      </c>
      <c r="M26" s="362" t="s">
        <v>150</v>
      </c>
      <c r="N26" s="362" t="s">
        <v>20</v>
      </c>
      <c r="O26" s="362" t="s">
        <v>304</v>
      </c>
      <c r="P26" s="364">
        <v>2100000</v>
      </c>
      <c r="Q26" s="364">
        <v>1400000</v>
      </c>
      <c r="R26" s="365">
        <v>0</v>
      </c>
      <c r="S26" s="50"/>
    </row>
    <row r="27" spans="1:19" s="47" customFormat="1" ht="78" customHeight="1">
      <c r="A27" s="354">
        <v>136932</v>
      </c>
      <c r="B27" s="355" t="s">
        <v>230</v>
      </c>
      <c r="C27" s="356" t="s">
        <v>85</v>
      </c>
      <c r="D27" s="357" t="s">
        <v>232</v>
      </c>
      <c r="E27" s="358">
        <v>14824.198199999999</v>
      </c>
      <c r="F27" s="358">
        <v>14629.801800000001</v>
      </c>
      <c r="G27" s="359">
        <v>1</v>
      </c>
      <c r="H27" s="360">
        <v>0.6</v>
      </c>
      <c r="I27" s="360">
        <v>0.4</v>
      </c>
      <c r="J27" s="361">
        <v>0</v>
      </c>
      <c r="K27" s="362" t="s">
        <v>18</v>
      </c>
      <c r="L27" s="363" t="s">
        <v>514</v>
      </c>
      <c r="M27" s="362" t="s">
        <v>150</v>
      </c>
      <c r="N27" s="362" t="s">
        <v>20</v>
      </c>
      <c r="O27" s="362" t="s">
        <v>304</v>
      </c>
      <c r="P27" s="364">
        <v>1400000</v>
      </c>
      <c r="Q27" s="364">
        <v>2100000</v>
      </c>
      <c r="R27" s="365">
        <v>0</v>
      </c>
      <c r="S27" s="50"/>
    </row>
    <row r="28" spans="1:19" s="47" customFormat="1" ht="94.5" customHeight="1" thickBot="1">
      <c r="A28" s="366">
        <v>136936</v>
      </c>
      <c r="B28" s="367" t="s">
        <v>233</v>
      </c>
      <c r="C28" s="368" t="s">
        <v>189</v>
      </c>
      <c r="D28" s="369" t="s">
        <v>190</v>
      </c>
      <c r="E28" s="370">
        <v>22420.305</v>
      </c>
      <c r="F28" s="370">
        <v>22654.695</v>
      </c>
      <c r="G28" s="371">
        <v>1</v>
      </c>
      <c r="H28" s="372">
        <v>0.6</v>
      </c>
      <c r="I28" s="372">
        <v>0.4</v>
      </c>
      <c r="J28" s="373">
        <v>0</v>
      </c>
      <c r="K28" s="374" t="s">
        <v>18</v>
      </c>
      <c r="L28" s="375" t="s">
        <v>514</v>
      </c>
      <c r="M28" s="374" t="s">
        <v>150</v>
      </c>
      <c r="N28" s="374" t="s">
        <v>20</v>
      </c>
      <c r="O28" s="374" t="s">
        <v>304</v>
      </c>
      <c r="P28" s="376">
        <v>1400000</v>
      </c>
      <c r="Q28" s="376">
        <v>2100000</v>
      </c>
      <c r="R28" s="377">
        <v>0</v>
      </c>
      <c r="S28" s="50"/>
    </row>
    <row r="29" spans="1:19" s="47" customFormat="1" ht="15.75" customHeight="1" thickBot="1">
      <c r="A29" s="442" t="s">
        <v>475</v>
      </c>
      <c r="B29" s="443"/>
      <c r="C29" s="443"/>
      <c r="D29" s="443"/>
      <c r="E29" s="443"/>
      <c r="F29" s="443"/>
      <c r="G29" s="443"/>
      <c r="H29" s="443"/>
      <c r="I29" s="443"/>
      <c r="J29" s="443"/>
      <c r="K29" s="443"/>
      <c r="L29" s="443"/>
      <c r="M29" s="443"/>
      <c r="N29" s="443"/>
      <c r="O29" s="444"/>
      <c r="P29" s="66">
        <f>SUM(P25:P28)</f>
        <v>7000000</v>
      </c>
      <c r="Q29" s="67">
        <f>SUM(Q25:Q28)</f>
        <v>7000000</v>
      </c>
      <c r="R29" s="67">
        <f>SUM(R25:R28)</f>
        <v>0</v>
      </c>
      <c r="S29" s="50"/>
    </row>
    <row r="30" spans="1:19" s="47" customFormat="1" ht="13.5" thickBot="1">
      <c r="A30" s="438" t="s">
        <v>56</v>
      </c>
      <c r="B30" s="439"/>
      <c r="C30" s="439"/>
      <c r="D30" s="439"/>
      <c r="E30" s="439"/>
      <c r="F30" s="439"/>
      <c r="G30" s="439"/>
      <c r="H30" s="439"/>
      <c r="I30" s="439"/>
      <c r="J30" s="439"/>
      <c r="K30" s="439"/>
      <c r="L30" s="439"/>
      <c r="M30" s="439"/>
      <c r="N30" s="439"/>
      <c r="O30" s="439"/>
      <c r="P30" s="68">
        <f>P22+P29</f>
        <v>24750000</v>
      </c>
      <c r="Q30" s="69">
        <f>Q22+Q29</f>
        <v>9662500</v>
      </c>
      <c r="R30" s="68">
        <v>887500</v>
      </c>
      <c r="S30" s="50"/>
    </row>
    <row r="31" spans="1:19" s="47" customFormat="1">
      <c r="S31" s="50"/>
    </row>
    <row r="32" spans="1:19" s="47" customFormat="1">
      <c r="S32" s="50"/>
    </row>
    <row r="33" spans="16:19" s="47" customFormat="1">
      <c r="S33" s="50"/>
    </row>
    <row r="34" spans="16:19" s="47" customFormat="1">
      <c r="S34" s="50"/>
    </row>
    <row r="35" spans="16:19" s="47" customFormat="1">
      <c r="S35" s="50"/>
    </row>
    <row r="36" spans="16:19" s="47" customFormat="1">
      <c r="S36" s="50"/>
    </row>
    <row r="37" spans="16:19" s="47" customFormat="1">
      <c r="S37" s="50"/>
    </row>
    <row r="38" spans="16:19" s="47" customFormat="1">
      <c r="P38" s="64"/>
      <c r="S38" s="50"/>
    </row>
    <row r="39" spans="16:19" s="47" customFormat="1">
      <c r="P39" s="65"/>
      <c r="S39" s="50"/>
    </row>
    <row r="40" spans="16:19" s="47" customFormat="1">
      <c r="S40" s="50"/>
    </row>
    <row r="41" spans="16:19" s="47" customFormat="1">
      <c r="S41" s="50"/>
    </row>
    <row r="42" spans="16:19" s="47" customFormat="1">
      <c r="S42" s="50"/>
    </row>
    <row r="43" spans="16:19" s="47" customFormat="1">
      <c r="S43" s="50"/>
    </row>
    <row r="44" spans="16:19" s="47" customFormat="1">
      <c r="S44" s="50"/>
    </row>
    <row r="45" spans="16:19" s="47" customFormat="1">
      <c r="S45" s="50"/>
    </row>
    <row r="46" spans="16:19" s="47" customFormat="1">
      <c r="S46" s="50"/>
    </row>
    <row r="133" spans="1:16" s="40" customFormat="1" ht="14.25">
      <c r="A133" s="41"/>
      <c r="B133" s="30"/>
      <c r="C133" s="30"/>
      <c r="D133" s="30"/>
      <c r="E133" s="31"/>
      <c r="F133" s="31"/>
      <c r="G133" s="42"/>
      <c r="H133" s="32"/>
      <c r="I133" s="32"/>
      <c r="J133" s="41"/>
      <c r="K133" s="30"/>
      <c r="L133" s="30"/>
      <c r="M133" s="30"/>
      <c r="N133" s="43"/>
      <c r="O133" s="30"/>
      <c r="P133" s="33"/>
    </row>
  </sheetData>
  <mergeCells count="27">
    <mergeCell ref="A1:R1"/>
    <mergeCell ref="A2:R2"/>
    <mergeCell ref="A3:D3"/>
    <mergeCell ref="A4:A5"/>
    <mergeCell ref="B4:B5"/>
    <mergeCell ref="C4:D4"/>
    <mergeCell ref="E4:F4"/>
    <mergeCell ref="G4:G5"/>
    <mergeCell ref="Q4:Q5"/>
    <mergeCell ref="R4:R5"/>
    <mergeCell ref="K4:K5"/>
    <mergeCell ref="L4:L5"/>
    <mergeCell ref="M4:M5"/>
    <mergeCell ref="N4:N5"/>
    <mergeCell ref="O4:O5"/>
    <mergeCell ref="P4:P5"/>
    <mergeCell ref="H4:H5"/>
    <mergeCell ref="I4:I5"/>
    <mergeCell ref="J4:J5"/>
    <mergeCell ref="S4:S5"/>
    <mergeCell ref="A30:O30"/>
    <mergeCell ref="A24:R24"/>
    <mergeCell ref="A29:O29"/>
    <mergeCell ref="L6:L9"/>
    <mergeCell ref="L10:L16"/>
    <mergeCell ref="L18:L20"/>
    <mergeCell ref="A22:O22"/>
  </mergeCells>
  <conditionalFormatting sqref="A6:A21">
    <cfRule type="duplicateValues" dxfId="8" priority="1"/>
    <cfRule type="duplicateValues" dxfId="7" priority="2"/>
  </conditionalFormatting>
  <pageMargins left="0.70866141732283472" right="0.70866141732283472" top="0.74803149606299213" bottom="0.74803149606299213" header="0.31496062992125984" footer="0.31496062992125984"/>
  <pageSetup paperSize="17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6"/>
  <sheetViews>
    <sheetView view="pageBreakPreview" zoomScale="93" zoomScaleNormal="100" zoomScaleSheetLayoutView="93" workbookViewId="0">
      <selection activeCell="B13" sqref="B13"/>
    </sheetView>
  </sheetViews>
  <sheetFormatPr baseColWidth="10" defaultColWidth="11.5703125" defaultRowHeight="12.75"/>
  <cols>
    <col min="1" max="1" width="11.5703125" style="2"/>
    <col min="2" max="2" width="63.7109375" style="2" customWidth="1"/>
    <col min="3" max="3" width="20.85546875" style="2" hidden="1" customWidth="1"/>
    <col min="4" max="4" width="22.5703125" style="2" hidden="1" customWidth="1"/>
    <col min="5" max="5" width="12.85546875" style="2" hidden="1" customWidth="1"/>
    <col min="6" max="6" width="14" style="2" hidden="1" customWidth="1"/>
    <col min="7" max="7" width="11.5703125" style="2" hidden="1" customWidth="1"/>
    <col min="8" max="8" width="9.5703125" style="2" hidden="1" customWidth="1"/>
    <col min="9" max="9" width="9.7109375" style="2" hidden="1" customWidth="1"/>
    <col min="10" max="10" width="9.28515625" style="2" hidden="1" customWidth="1"/>
    <col min="11" max="11" width="19.42578125" style="2" hidden="1" customWidth="1"/>
    <col min="12" max="12" width="19.28515625" style="2" hidden="1" customWidth="1"/>
    <col min="13" max="13" width="17.85546875" style="50" hidden="1" customWidth="1"/>
    <col min="14" max="14" width="14.42578125" style="2" hidden="1" customWidth="1"/>
    <col min="15" max="15" width="23.5703125" style="2" hidden="1" customWidth="1"/>
    <col min="16" max="16" width="24.5703125" style="2" customWidth="1"/>
    <col min="17" max="17" width="21.7109375" style="2" customWidth="1"/>
    <col min="18" max="18" width="20.5703125" style="2" customWidth="1"/>
    <col min="19" max="19" width="17.28515625" style="535" customWidth="1"/>
    <col min="20" max="20" width="18.42578125" style="410" customWidth="1"/>
    <col min="21" max="16384" width="11.5703125" style="2"/>
  </cols>
  <sheetData>
    <row r="1" spans="1:20" s="44" customFormat="1" ht="23.25" customHeight="1">
      <c r="A1" s="450" t="s">
        <v>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535"/>
      <c r="T1" s="409"/>
    </row>
    <row r="2" spans="1:20" s="44" customFormat="1" ht="21.75" customHeight="1">
      <c r="A2" s="450" t="s">
        <v>334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535"/>
      <c r="T2" s="409"/>
    </row>
    <row r="3" spans="1:20" s="44" customFormat="1" ht="22.5" customHeight="1" thickBot="1">
      <c r="A3" s="472" t="s">
        <v>39</v>
      </c>
      <c r="B3" s="472"/>
      <c r="C3" s="472"/>
      <c r="D3" s="472"/>
      <c r="E3" s="45"/>
      <c r="F3" s="45"/>
      <c r="G3" s="45"/>
      <c r="H3" s="45"/>
      <c r="I3" s="45"/>
      <c r="J3" s="45"/>
      <c r="K3" s="45"/>
      <c r="L3" s="45"/>
      <c r="M3" s="46"/>
      <c r="N3" s="46"/>
      <c r="O3" s="46"/>
      <c r="P3" s="46"/>
      <c r="S3" s="535"/>
      <c r="T3" s="409"/>
    </row>
    <row r="4" spans="1:20" ht="30" customHeight="1">
      <c r="A4" s="452" t="s">
        <v>3</v>
      </c>
      <c r="B4" s="454" t="s">
        <v>4</v>
      </c>
      <c r="C4" s="456" t="s">
        <v>49</v>
      </c>
      <c r="D4" s="456"/>
      <c r="E4" s="457" t="s">
        <v>50</v>
      </c>
      <c r="F4" s="457"/>
      <c r="G4" s="434" t="s">
        <v>5</v>
      </c>
      <c r="H4" s="434" t="s">
        <v>6</v>
      </c>
      <c r="I4" s="434" t="s">
        <v>7</v>
      </c>
      <c r="J4" s="434" t="s">
        <v>8</v>
      </c>
      <c r="K4" s="458" t="s">
        <v>9</v>
      </c>
      <c r="L4" s="458" t="s">
        <v>10</v>
      </c>
      <c r="M4" s="458" t="s">
        <v>11</v>
      </c>
      <c r="N4" s="458" t="s">
        <v>12</v>
      </c>
      <c r="O4" s="458" t="s">
        <v>13</v>
      </c>
      <c r="P4" s="458" t="s">
        <v>14</v>
      </c>
      <c r="Q4" s="458" t="s">
        <v>15</v>
      </c>
      <c r="R4" s="458" t="s">
        <v>16</v>
      </c>
      <c r="S4" s="462" t="s">
        <v>671</v>
      </c>
      <c r="T4" s="464" t="s">
        <v>673</v>
      </c>
    </row>
    <row r="5" spans="1:20" ht="50.25" customHeight="1">
      <c r="A5" s="474"/>
      <c r="B5" s="475"/>
      <c r="C5" s="406" t="s">
        <v>51</v>
      </c>
      <c r="D5" s="406" t="s">
        <v>52</v>
      </c>
      <c r="E5" s="407" t="s">
        <v>53</v>
      </c>
      <c r="F5" s="407" t="s">
        <v>54</v>
      </c>
      <c r="G5" s="466"/>
      <c r="H5" s="466"/>
      <c r="I5" s="466"/>
      <c r="J5" s="466"/>
      <c r="K5" s="473"/>
      <c r="L5" s="473"/>
      <c r="M5" s="473"/>
      <c r="N5" s="473"/>
      <c r="O5" s="473"/>
      <c r="P5" s="473"/>
      <c r="Q5" s="473"/>
      <c r="R5" s="473"/>
      <c r="S5" s="463"/>
      <c r="T5" s="465"/>
    </row>
    <row r="6" spans="1:20" ht="51.6" customHeight="1">
      <c r="A6" s="226">
        <v>133886</v>
      </c>
      <c r="B6" s="96" t="s">
        <v>335</v>
      </c>
      <c r="C6" s="156" t="s">
        <v>236</v>
      </c>
      <c r="D6" s="156" t="s">
        <v>237</v>
      </c>
      <c r="E6" s="234">
        <v>31</v>
      </c>
      <c r="F6" s="234">
        <v>23</v>
      </c>
      <c r="G6" s="234">
        <v>169</v>
      </c>
      <c r="H6" s="236">
        <v>132</v>
      </c>
      <c r="I6" s="237">
        <f t="shared" ref="I6:I8" si="0">G6*15%</f>
        <v>25.349999999999998</v>
      </c>
      <c r="J6" s="238">
        <f t="shared" ref="J6:J8" si="1">G6*5%</f>
        <v>8.4500000000000011</v>
      </c>
      <c r="K6" s="239" t="s">
        <v>235</v>
      </c>
      <c r="L6" s="469" t="s">
        <v>468</v>
      </c>
      <c r="M6" s="393" t="s">
        <v>472</v>
      </c>
      <c r="N6" s="164" t="s">
        <v>327</v>
      </c>
      <c r="O6" s="156" t="s">
        <v>292</v>
      </c>
      <c r="P6" s="247">
        <v>453400.06</v>
      </c>
      <c r="Q6" s="248">
        <f>P6*15%</f>
        <v>68010.008999999991</v>
      </c>
      <c r="R6" s="248">
        <f>P6*5%</f>
        <v>22670.003000000001</v>
      </c>
      <c r="S6" s="164" t="s">
        <v>668</v>
      </c>
      <c r="T6" s="411">
        <v>376100</v>
      </c>
    </row>
    <row r="7" spans="1:20" ht="51.6" customHeight="1">
      <c r="A7" s="226">
        <v>132706</v>
      </c>
      <c r="B7" s="96" t="s">
        <v>336</v>
      </c>
      <c r="C7" s="156" t="s">
        <v>139</v>
      </c>
      <c r="D7" s="156" t="s">
        <v>238</v>
      </c>
      <c r="E7" s="234">
        <v>68</v>
      </c>
      <c r="F7" s="234">
        <v>62</v>
      </c>
      <c r="G7" s="235">
        <v>83</v>
      </c>
      <c r="H7" s="236">
        <v>72</v>
      </c>
      <c r="I7" s="237">
        <f t="shared" si="0"/>
        <v>12.45</v>
      </c>
      <c r="J7" s="238">
        <f t="shared" si="1"/>
        <v>4.1500000000000004</v>
      </c>
      <c r="K7" s="239" t="s">
        <v>235</v>
      </c>
      <c r="L7" s="469"/>
      <c r="M7" s="393" t="s">
        <v>472</v>
      </c>
      <c r="N7" s="164" t="s">
        <v>327</v>
      </c>
      <c r="O7" s="156" t="s">
        <v>292</v>
      </c>
      <c r="P7" s="247">
        <v>233621.21</v>
      </c>
      <c r="Q7" s="248">
        <f t="shared" ref="Q7:Q8" si="2">P7*15%</f>
        <v>35043.181499999999</v>
      </c>
      <c r="R7" s="248">
        <f t="shared" ref="R7:R8" si="3">P7*5%</f>
        <v>11681.0605</v>
      </c>
      <c r="S7" s="164" t="s">
        <v>668</v>
      </c>
      <c r="T7" s="411">
        <v>183000</v>
      </c>
    </row>
    <row r="8" spans="1:20" ht="36">
      <c r="A8" s="226">
        <v>131685</v>
      </c>
      <c r="B8" s="96" t="s">
        <v>337</v>
      </c>
      <c r="C8" s="156" t="s">
        <v>43</v>
      </c>
      <c r="D8" s="156" t="s">
        <v>239</v>
      </c>
      <c r="E8" s="234">
        <v>14</v>
      </c>
      <c r="F8" s="234">
        <v>12</v>
      </c>
      <c r="G8" s="235">
        <v>279</v>
      </c>
      <c r="H8" s="236">
        <v>150</v>
      </c>
      <c r="I8" s="237">
        <f t="shared" si="0"/>
        <v>41.85</v>
      </c>
      <c r="J8" s="238">
        <f t="shared" si="1"/>
        <v>13.950000000000001</v>
      </c>
      <c r="K8" s="239" t="s">
        <v>235</v>
      </c>
      <c r="L8" s="469"/>
      <c r="M8" s="393" t="s">
        <v>472</v>
      </c>
      <c r="N8" s="164" t="s">
        <v>327</v>
      </c>
      <c r="O8" s="156" t="s">
        <v>292</v>
      </c>
      <c r="P8" s="247">
        <v>5162139</v>
      </c>
      <c r="Q8" s="248">
        <f t="shared" si="2"/>
        <v>774320.85</v>
      </c>
      <c r="R8" s="248">
        <f t="shared" si="3"/>
        <v>258106.95</v>
      </c>
      <c r="S8" s="164" t="s">
        <v>668</v>
      </c>
      <c r="T8" s="411">
        <v>624998</v>
      </c>
    </row>
    <row r="9" spans="1:20" ht="45" customHeight="1">
      <c r="A9" s="226">
        <v>131372</v>
      </c>
      <c r="B9" s="96" t="s">
        <v>338</v>
      </c>
      <c r="C9" s="156" t="s">
        <v>43</v>
      </c>
      <c r="D9" s="156" t="s">
        <v>234</v>
      </c>
      <c r="E9" s="234">
        <v>7</v>
      </c>
      <c r="F9" s="234">
        <v>7</v>
      </c>
      <c r="G9" s="234">
        <v>213</v>
      </c>
      <c r="H9" s="236">
        <v>51</v>
      </c>
      <c r="I9" s="236" t="s">
        <v>290</v>
      </c>
      <c r="J9" s="240" t="s">
        <v>291</v>
      </c>
      <c r="K9" s="239" t="s">
        <v>235</v>
      </c>
      <c r="L9" s="469"/>
      <c r="M9" s="393" t="s">
        <v>472</v>
      </c>
      <c r="N9" s="164" t="s">
        <v>327</v>
      </c>
      <c r="O9" s="156" t="s">
        <v>292</v>
      </c>
      <c r="P9" s="247">
        <v>173352.17</v>
      </c>
      <c r="Q9" s="248" t="s">
        <v>291</v>
      </c>
      <c r="R9" s="248" t="s">
        <v>291</v>
      </c>
      <c r="S9" s="164" t="s">
        <v>668</v>
      </c>
      <c r="T9" s="411"/>
    </row>
    <row r="10" spans="1:20" ht="57.6" customHeight="1">
      <c r="A10" s="227">
        <v>133275</v>
      </c>
      <c r="B10" s="96" t="s">
        <v>339</v>
      </c>
      <c r="C10" s="156" t="s">
        <v>139</v>
      </c>
      <c r="D10" s="156" t="s">
        <v>257</v>
      </c>
      <c r="E10" s="234">
        <v>23</v>
      </c>
      <c r="F10" s="234">
        <v>22</v>
      </c>
      <c r="G10" s="235">
        <v>281</v>
      </c>
      <c r="H10" s="236">
        <v>280</v>
      </c>
      <c r="I10" s="237">
        <f t="shared" ref="I10:I73" si="4">G10*15%</f>
        <v>42.15</v>
      </c>
      <c r="J10" s="238">
        <f t="shared" ref="J10:J73" si="5">G10*5%</f>
        <v>14.05</v>
      </c>
      <c r="K10" s="239" t="s">
        <v>235</v>
      </c>
      <c r="L10" s="470" t="s">
        <v>469</v>
      </c>
      <c r="M10" s="393" t="s">
        <v>472</v>
      </c>
      <c r="N10" s="164" t="s">
        <v>327</v>
      </c>
      <c r="O10" s="156" t="s">
        <v>292</v>
      </c>
      <c r="P10" s="247">
        <v>986317.53</v>
      </c>
      <c r="Q10" s="248">
        <f t="shared" ref="Q10:Q73" si="6">P10*15%</f>
        <v>147947.62950000001</v>
      </c>
      <c r="R10" s="248">
        <f t="shared" ref="R10:R73" si="7">P10*5%</f>
        <v>49315.876500000006</v>
      </c>
      <c r="S10" s="164" t="s">
        <v>668</v>
      </c>
      <c r="T10" s="411"/>
    </row>
    <row r="11" spans="1:20" ht="49.15" customHeight="1">
      <c r="A11" s="227">
        <v>138240</v>
      </c>
      <c r="B11" s="96" t="s">
        <v>340</v>
      </c>
      <c r="C11" s="156" t="s">
        <v>139</v>
      </c>
      <c r="D11" s="156" t="s">
        <v>464</v>
      </c>
      <c r="E11" s="234">
        <v>56</v>
      </c>
      <c r="F11" s="234">
        <v>65</v>
      </c>
      <c r="G11" s="235">
        <v>84</v>
      </c>
      <c r="H11" s="236">
        <v>100</v>
      </c>
      <c r="I11" s="237">
        <f t="shared" si="4"/>
        <v>12.6</v>
      </c>
      <c r="J11" s="238">
        <f t="shared" si="5"/>
        <v>4.2</v>
      </c>
      <c r="K11" s="239" t="s">
        <v>235</v>
      </c>
      <c r="L11" s="470"/>
      <c r="M11" s="393" t="s">
        <v>472</v>
      </c>
      <c r="N11" s="164" t="s">
        <v>327</v>
      </c>
      <c r="O11" s="156" t="s">
        <v>292</v>
      </c>
      <c r="P11" s="247">
        <v>296823.34999999998</v>
      </c>
      <c r="Q11" s="248">
        <f t="shared" si="6"/>
        <v>44523.502499999995</v>
      </c>
      <c r="R11" s="248">
        <f t="shared" si="7"/>
        <v>14841.1675</v>
      </c>
      <c r="S11" s="164" t="s">
        <v>668</v>
      </c>
      <c r="T11" s="411"/>
    </row>
    <row r="12" spans="1:20" ht="49.15" customHeight="1">
      <c r="A12" s="228">
        <v>131662</v>
      </c>
      <c r="B12" s="96" t="s">
        <v>341</v>
      </c>
      <c r="C12" s="156" t="s">
        <v>43</v>
      </c>
      <c r="D12" s="156" t="s">
        <v>258</v>
      </c>
      <c r="E12" s="234">
        <v>25</v>
      </c>
      <c r="F12" s="234">
        <v>18</v>
      </c>
      <c r="G12" s="235">
        <v>815</v>
      </c>
      <c r="H12" s="236">
        <v>820</v>
      </c>
      <c r="I12" s="237">
        <f t="shared" si="4"/>
        <v>122.25</v>
      </c>
      <c r="J12" s="238">
        <f t="shared" si="5"/>
        <v>40.75</v>
      </c>
      <c r="K12" s="239" t="s">
        <v>235</v>
      </c>
      <c r="L12" s="470"/>
      <c r="M12" s="393" t="s">
        <v>472</v>
      </c>
      <c r="N12" s="164" t="s">
        <v>327</v>
      </c>
      <c r="O12" s="156" t="s">
        <v>292</v>
      </c>
      <c r="P12" s="247">
        <v>2851583.38</v>
      </c>
      <c r="Q12" s="248">
        <f t="shared" si="6"/>
        <v>427737.50699999998</v>
      </c>
      <c r="R12" s="248">
        <f t="shared" si="7"/>
        <v>142579.16899999999</v>
      </c>
      <c r="S12" s="164" t="s">
        <v>668</v>
      </c>
      <c r="T12" s="411"/>
    </row>
    <row r="13" spans="1:20" ht="48.6" customHeight="1">
      <c r="A13" s="228">
        <v>131358</v>
      </c>
      <c r="B13" s="96" t="s">
        <v>342</v>
      </c>
      <c r="C13" s="156" t="s">
        <v>43</v>
      </c>
      <c r="D13" s="156" t="s">
        <v>259</v>
      </c>
      <c r="E13" s="234">
        <v>23</v>
      </c>
      <c r="F13" s="234">
        <v>18</v>
      </c>
      <c r="G13" s="235">
        <v>373</v>
      </c>
      <c r="H13" s="236">
        <v>380</v>
      </c>
      <c r="I13" s="237">
        <f t="shared" si="4"/>
        <v>55.949999999999996</v>
      </c>
      <c r="J13" s="238">
        <f t="shared" si="5"/>
        <v>18.650000000000002</v>
      </c>
      <c r="K13" s="239" t="s">
        <v>235</v>
      </c>
      <c r="L13" s="470"/>
      <c r="M13" s="393" t="s">
        <v>472</v>
      </c>
      <c r="N13" s="164" t="s">
        <v>327</v>
      </c>
      <c r="O13" s="156" t="s">
        <v>292</v>
      </c>
      <c r="P13" s="247">
        <v>1305035.6299999999</v>
      </c>
      <c r="Q13" s="248">
        <f t="shared" si="6"/>
        <v>195755.34449999998</v>
      </c>
      <c r="R13" s="248">
        <f t="shared" si="7"/>
        <v>65251.781499999997</v>
      </c>
      <c r="S13" s="164" t="s">
        <v>668</v>
      </c>
      <c r="T13" s="411"/>
    </row>
    <row r="14" spans="1:20" ht="51.6" customHeight="1">
      <c r="A14" s="228">
        <v>132803</v>
      </c>
      <c r="B14" s="96" t="s">
        <v>343</v>
      </c>
      <c r="C14" s="156" t="s">
        <v>223</v>
      </c>
      <c r="D14" s="156" t="s">
        <v>260</v>
      </c>
      <c r="E14" s="234">
        <v>60</v>
      </c>
      <c r="F14" s="234">
        <v>44</v>
      </c>
      <c r="G14" s="235">
        <v>416</v>
      </c>
      <c r="H14" s="236">
        <v>420</v>
      </c>
      <c r="I14" s="237">
        <f t="shared" si="4"/>
        <v>62.4</v>
      </c>
      <c r="J14" s="238">
        <f t="shared" si="5"/>
        <v>20.8</v>
      </c>
      <c r="K14" s="239" t="s">
        <v>235</v>
      </c>
      <c r="L14" s="470"/>
      <c r="M14" s="393" t="s">
        <v>472</v>
      </c>
      <c r="N14" s="164" t="s">
        <v>327</v>
      </c>
      <c r="O14" s="156" t="s">
        <v>292</v>
      </c>
      <c r="P14" s="247">
        <v>1458246.74</v>
      </c>
      <c r="Q14" s="248">
        <f t="shared" si="6"/>
        <v>218737.011</v>
      </c>
      <c r="R14" s="248">
        <f t="shared" si="7"/>
        <v>72912.337</v>
      </c>
      <c r="S14" s="164" t="s">
        <v>668</v>
      </c>
      <c r="T14" s="411"/>
    </row>
    <row r="15" spans="1:20" ht="36">
      <c r="A15" s="228">
        <v>133665</v>
      </c>
      <c r="B15" s="96" t="s">
        <v>344</v>
      </c>
      <c r="C15" s="156" t="s">
        <v>236</v>
      </c>
      <c r="D15" s="156" t="s">
        <v>236</v>
      </c>
      <c r="E15" s="234">
        <v>241</v>
      </c>
      <c r="F15" s="234">
        <v>275</v>
      </c>
      <c r="G15" s="235">
        <v>139</v>
      </c>
      <c r="H15" s="236">
        <v>140</v>
      </c>
      <c r="I15" s="237">
        <f t="shared" si="4"/>
        <v>20.849999999999998</v>
      </c>
      <c r="J15" s="238">
        <f t="shared" si="5"/>
        <v>6.95</v>
      </c>
      <c r="K15" s="239" t="s">
        <v>235</v>
      </c>
      <c r="L15" s="470"/>
      <c r="M15" s="393" t="s">
        <v>472</v>
      </c>
      <c r="N15" s="164" t="s">
        <v>327</v>
      </c>
      <c r="O15" s="156" t="s">
        <v>292</v>
      </c>
      <c r="P15" s="247">
        <v>487317.1</v>
      </c>
      <c r="Q15" s="248">
        <f t="shared" si="6"/>
        <v>73097.564999999988</v>
      </c>
      <c r="R15" s="248">
        <f t="shared" si="7"/>
        <v>24365.855</v>
      </c>
      <c r="S15" s="164" t="s">
        <v>668</v>
      </c>
      <c r="T15" s="411"/>
    </row>
    <row r="16" spans="1:20" ht="36">
      <c r="A16" s="228">
        <v>133666</v>
      </c>
      <c r="B16" s="96" t="s">
        <v>345</v>
      </c>
      <c r="C16" s="156" t="s">
        <v>139</v>
      </c>
      <c r="D16" s="156" t="s">
        <v>236</v>
      </c>
      <c r="E16" s="234">
        <v>83</v>
      </c>
      <c r="F16" s="234">
        <v>82</v>
      </c>
      <c r="G16" s="235">
        <v>107</v>
      </c>
      <c r="H16" s="236">
        <v>110</v>
      </c>
      <c r="I16" s="237">
        <f t="shared" si="4"/>
        <v>16.05</v>
      </c>
      <c r="J16" s="238">
        <f t="shared" si="5"/>
        <v>5.3500000000000005</v>
      </c>
      <c r="K16" s="239" t="s">
        <v>235</v>
      </c>
      <c r="L16" s="470"/>
      <c r="M16" s="393" t="s">
        <v>472</v>
      </c>
      <c r="N16" s="164" t="s">
        <v>327</v>
      </c>
      <c r="O16" s="156" t="s">
        <v>292</v>
      </c>
      <c r="P16" s="247">
        <v>377775.01</v>
      </c>
      <c r="Q16" s="248">
        <f t="shared" si="6"/>
        <v>56666.251499999998</v>
      </c>
      <c r="R16" s="248">
        <f t="shared" si="7"/>
        <v>18888.750500000002</v>
      </c>
      <c r="S16" s="164" t="s">
        <v>668</v>
      </c>
      <c r="T16" s="411"/>
    </row>
    <row r="17" spans="1:20" ht="45.6" customHeight="1">
      <c r="A17" s="228">
        <v>132720</v>
      </c>
      <c r="B17" s="96" t="s">
        <v>346</v>
      </c>
      <c r="C17" s="156" t="s">
        <v>139</v>
      </c>
      <c r="D17" s="156" t="s">
        <v>250</v>
      </c>
      <c r="E17" s="234">
        <v>130</v>
      </c>
      <c r="F17" s="234">
        <v>132</v>
      </c>
      <c r="G17" s="235">
        <v>220</v>
      </c>
      <c r="H17" s="236">
        <v>230</v>
      </c>
      <c r="I17" s="237">
        <f t="shared" si="4"/>
        <v>33</v>
      </c>
      <c r="J17" s="238">
        <f t="shared" si="5"/>
        <v>11</v>
      </c>
      <c r="K17" s="239" t="s">
        <v>235</v>
      </c>
      <c r="L17" s="470"/>
      <c r="M17" s="393" t="s">
        <v>472</v>
      </c>
      <c r="N17" s="164" t="s">
        <v>327</v>
      </c>
      <c r="O17" s="156" t="s">
        <v>292</v>
      </c>
      <c r="P17" s="247">
        <v>771852.06</v>
      </c>
      <c r="Q17" s="248">
        <f t="shared" si="6"/>
        <v>115777.80900000001</v>
      </c>
      <c r="R17" s="248">
        <f t="shared" si="7"/>
        <v>38592.603000000003</v>
      </c>
      <c r="S17" s="164" t="s">
        <v>668</v>
      </c>
      <c r="T17" s="411"/>
    </row>
    <row r="18" spans="1:20" ht="44.45" customHeight="1">
      <c r="A18" s="228">
        <v>138245</v>
      </c>
      <c r="B18" s="96" t="s">
        <v>347</v>
      </c>
      <c r="C18" s="156" t="s">
        <v>139</v>
      </c>
      <c r="D18" s="156" t="s">
        <v>250</v>
      </c>
      <c r="E18" s="234">
        <v>62</v>
      </c>
      <c r="F18" s="234">
        <v>49</v>
      </c>
      <c r="G18" s="235">
        <v>373</v>
      </c>
      <c r="H18" s="236">
        <v>380</v>
      </c>
      <c r="I18" s="237">
        <f t="shared" si="4"/>
        <v>55.949999999999996</v>
      </c>
      <c r="J18" s="238">
        <f t="shared" si="5"/>
        <v>18.650000000000002</v>
      </c>
      <c r="K18" s="239" t="s">
        <v>235</v>
      </c>
      <c r="L18" s="470"/>
      <c r="M18" s="393" t="s">
        <v>472</v>
      </c>
      <c r="N18" s="164" t="s">
        <v>327</v>
      </c>
      <c r="O18" s="156" t="s">
        <v>292</v>
      </c>
      <c r="P18" s="247">
        <v>1305035.6299999999</v>
      </c>
      <c r="Q18" s="248">
        <f t="shared" si="6"/>
        <v>195755.34449999998</v>
      </c>
      <c r="R18" s="248">
        <f t="shared" si="7"/>
        <v>65251.781499999997</v>
      </c>
      <c r="S18" s="164" t="s">
        <v>668</v>
      </c>
      <c r="T18" s="411"/>
    </row>
    <row r="19" spans="1:20" ht="43.15" customHeight="1">
      <c r="A19" s="228">
        <v>132724</v>
      </c>
      <c r="B19" s="96" t="s">
        <v>348</v>
      </c>
      <c r="C19" s="156" t="s">
        <v>139</v>
      </c>
      <c r="D19" s="156" t="s">
        <v>250</v>
      </c>
      <c r="E19" s="234">
        <v>153</v>
      </c>
      <c r="F19" s="234">
        <v>153</v>
      </c>
      <c r="G19" s="235">
        <v>597</v>
      </c>
      <c r="H19" s="236">
        <v>600</v>
      </c>
      <c r="I19" s="237">
        <f t="shared" si="4"/>
        <v>89.55</v>
      </c>
      <c r="J19" s="238">
        <f t="shared" si="5"/>
        <v>29.85</v>
      </c>
      <c r="K19" s="239" t="s">
        <v>235</v>
      </c>
      <c r="L19" s="470"/>
      <c r="M19" s="393" t="s">
        <v>472</v>
      </c>
      <c r="N19" s="164" t="s">
        <v>327</v>
      </c>
      <c r="O19" s="156" t="s">
        <v>292</v>
      </c>
      <c r="P19" s="247">
        <v>2091697.65</v>
      </c>
      <c r="Q19" s="248">
        <f t="shared" si="6"/>
        <v>313754.64749999996</v>
      </c>
      <c r="R19" s="248">
        <f t="shared" si="7"/>
        <v>104584.88250000001</v>
      </c>
      <c r="S19" s="164" t="s">
        <v>668</v>
      </c>
      <c r="T19" s="411"/>
    </row>
    <row r="20" spans="1:20" ht="48.6" customHeight="1">
      <c r="A20" s="228">
        <v>132726</v>
      </c>
      <c r="B20" s="96" t="s">
        <v>349</v>
      </c>
      <c r="C20" s="156" t="s">
        <v>139</v>
      </c>
      <c r="D20" s="156" t="s">
        <v>250</v>
      </c>
      <c r="E20" s="234">
        <v>153</v>
      </c>
      <c r="F20" s="234">
        <v>153</v>
      </c>
      <c r="G20" s="241">
        <v>256</v>
      </c>
      <c r="H20" s="236">
        <v>260</v>
      </c>
      <c r="I20" s="237">
        <f t="shared" si="4"/>
        <v>38.4</v>
      </c>
      <c r="J20" s="238">
        <f t="shared" si="5"/>
        <v>12.8</v>
      </c>
      <c r="K20" s="239" t="s">
        <v>235</v>
      </c>
      <c r="L20" s="470"/>
      <c r="M20" s="393" t="s">
        <v>472</v>
      </c>
      <c r="N20" s="164" t="s">
        <v>327</v>
      </c>
      <c r="O20" s="156" t="s">
        <v>292</v>
      </c>
      <c r="P20" s="247">
        <v>899454.03</v>
      </c>
      <c r="Q20" s="248">
        <f t="shared" si="6"/>
        <v>134918.10449999999</v>
      </c>
      <c r="R20" s="248">
        <f t="shared" si="7"/>
        <v>44972.701500000003</v>
      </c>
      <c r="S20" s="164" t="s">
        <v>668</v>
      </c>
      <c r="T20" s="411"/>
    </row>
    <row r="21" spans="1:20" ht="47.45" customHeight="1">
      <c r="A21" s="228">
        <v>138136</v>
      </c>
      <c r="B21" s="96" t="s">
        <v>350</v>
      </c>
      <c r="C21" s="156" t="s">
        <v>43</v>
      </c>
      <c r="D21" s="156" t="s">
        <v>261</v>
      </c>
      <c r="E21" s="234">
        <v>61</v>
      </c>
      <c r="F21" s="234">
        <v>59</v>
      </c>
      <c r="G21" s="235">
        <v>769</v>
      </c>
      <c r="H21" s="236">
        <v>770</v>
      </c>
      <c r="I21" s="237">
        <f t="shared" si="4"/>
        <v>115.35</v>
      </c>
      <c r="J21" s="238">
        <f t="shared" si="5"/>
        <v>38.450000000000003</v>
      </c>
      <c r="K21" s="239" t="s">
        <v>235</v>
      </c>
      <c r="L21" s="470"/>
      <c r="M21" s="393" t="s">
        <v>472</v>
      </c>
      <c r="N21" s="164" t="s">
        <v>327</v>
      </c>
      <c r="O21" s="156" t="s">
        <v>292</v>
      </c>
      <c r="P21" s="247">
        <v>2694378.5</v>
      </c>
      <c r="Q21" s="248">
        <f t="shared" si="6"/>
        <v>404156.77499999997</v>
      </c>
      <c r="R21" s="248">
        <f t="shared" si="7"/>
        <v>134718.92500000002</v>
      </c>
      <c r="S21" s="164" t="s">
        <v>668</v>
      </c>
      <c r="T21" s="411"/>
    </row>
    <row r="22" spans="1:20" ht="36">
      <c r="A22" s="228">
        <v>138182</v>
      </c>
      <c r="B22" s="96" t="s">
        <v>351</v>
      </c>
      <c r="C22" s="156" t="s">
        <v>43</v>
      </c>
      <c r="D22" s="156" t="s">
        <v>262</v>
      </c>
      <c r="E22" s="234">
        <v>23</v>
      </c>
      <c r="F22" s="234">
        <v>17</v>
      </c>
      <c r="G22" s="235">
        <v>292</v>
      </c>
      <c r="H22" s="236">
        <v>200</v>
      </c>
      <c r="I22" s="237">
        <f t="shared" si="4"/>
        <v>43.8</v>
      </c>
      <c r="J22" s="238">
        <f t="shared" si="5"/>
        <v>14.600000000000001</v>
      </c>
      <c r="K22" s="239" t="s">
        <v>235</v>
      </c>
      <c r="L22" s="470"/>
      <c r="M22" s="393" t="s">
        <v>472</v>
      </c>
      <c r="N22" s="164" t="s">
        <v>327</v>
      </c>
      <c r="O22" s="156" t="s">
        <v>292</v>
      </c>
      <c r="P22" s="247">
        <v>698674.9</v>
      </c>
      <c r="Q22" s="248">
        <f t="shared" si="6"/>
        <v>104801.235</v>
      </c>
      <c r="R22" s="248">
        <f t="shared" si="7"/>
        <v>34933.745000000003</v>
      </c>
      <c r="S22" s="164" t="s">
        <v>668</v>
      </c>
      <c r="T22" s="411"/>
    </row>
    <row r="23" spans="1:20" ht="36">
      <c r="A23" s="228">
        <v>131671</v>
      </c>
      <c r="B23" s="96" t="s">
        <v>352</v>
      </c>
      <c r="C23" s="156" t="s">
        <v>43</v>
      </c>
      <c r="D23" s="156" t="s">
        <v>262</v>
      </c>
      <c r="E23" s="234">
        <v>5</v>
      </c>
      <c r="F23" s="234">
        <v>10</v>
      </c>
      <c r="G23" s="235">
        <v>206</v>
      </c>
      <c r="H23" s="236">
        <v>200</v>
      </c>
      <c r="I23" s="237">
        <f t="shared" si="4"/>
        <v>30.9</v>
      </c>
      <c r="J23" s="238">
        <f t="shared" si="5"/>
        <v>10.3</v>
      </c>
      <c r="K23" s="239" t="s">
        <v>235</v>
      </c>
      <c r="L23" s="470"/>
      <c r="M23" s="393" t="s">
        <v>472</v>
      </c>
      <c r="N23" s="164" t="s">
        <v>327</v>
      </c>
      <c r="O23" s="156" t="s">
        <v>292</v>
      </c>
      <c r="P23" s="247">
        <v>697345</v>
      </c>
      <c r="Q23" s="248">
        <f t="shared" si="6"/>
        <v>104601.75</v>
      </c>
      <c r="R23" s="248">
        <f t="shared" si="7"/>
        <v>34867.25</v>
      </c>
      <c r="S23" s="164" t="s">
        <v>668</v>
      </c>
      <c r="T23" s="411"/>
    </row>
    <row r="24" spans="1:20" ht="36">
      <c r="A24" s="228">
        <v>131673</v>
      </c>
      <c r="B24" s="96" t="s">
        <v>353</v>
      </c>
      <c r="C24" s="156" t="s">
        <v>43</v>
      </c>
      <c r="D24" s="156" t="s">
        <v>262</v>
      </c>
      <c r="E24" s="234">
        <v>79</v>
      </c>
      <c r="F24" s="234">
        <v>60</v>
      </c>
      <c r="G24" s="235">
        <v>270</v>
      </c>
      <c r="H24" s="236">
        <v>280</v>
      </c>
      <c r="I24" s="237">
        <f t="shared" si="4"/>
        <v>40.5</v>
      </c>
      <c r="J24" s="238">
        <f t="shared" si="5"/>
        <v>13.5</v>
      </c>
      <c r="K24" s="239" t="s">
        <v>235</v>
      </c>
      <c r="L24" s="470"/>
      <c r="M24" s="393" t="s">
        <v>472</v>
      </c>
      <c r="N24" s="164" t="s">
        <v>327</v>
      </c>
      <c r="O24" s="156" t="s">
        <v>292</v>
      </c>
      <c r="P24" s="247">
        <v>947601.6</v>
      </c>
      <c r="Q24" s="248">
        <f t="shared" si="6"/>
        <v>142140.24</v>
      </c>
      <c r="R24" s="248">
        <f t="shared" si="7"/>
        <v>47380.08</v>
      </c>
      <c r="S24" s="164" t="s">
        <v>668</v>
      </c>
      <c r="T24" s="411"/>
    </row>
    <row r="25" spans="1:20" ht="36">
      <c r="A25" s="228">
        <v>133372</v>
      </c>
      <c r="B25" s="96" t="s">
        <v>354</v>
      </c>
      <c r="C25" s="156" t="s">
        <v>41</v>
      </c>
      <c r="D25" s="156" t="s">
        <v>263</v>
      </c>
      <c r="E25" s="234">
        <v>153</v>
      </c>
      <c r="F25" s="234">
        <v>134</v>
      </c>
      <c r="G25" s="235">
        <v>483</v>
      </c>
      <c r="H25" s="236">
        <v>500</v>
      </c>
      <c r="I25" s="237">
        <f t="shared" si="4"/>
        <v>72.45</v>
      </c>
      <c r="J25" s="238">
        <f t="shared" si="5"/>
        <v>24.150000000000002</v>
      </c>
      <c r="K25" s="239" t="s">
        <v>235</v>
      </c>
      <c r="L25" s="470"/>
      <c r="M25" s="393" t="s">
        <v>472</v>
      </c>
      <c r="N25" s="164" t="s">
        <v>327</v>
      </c>
      <c r="O25" s="156" t="s">
        <v>292</v>
      </c>
      <c r="P25" s="247">
        <v>1692838.73</v>
      </c>
      <c r="Q25" s="248">
        <f t="shared" si="6"/>
        <v>253925.80949999997</v>
      </c>
      <c r="R25" s="248">
        <f t="shared" si="7"/>
        <v>84641.936500000011</v>
      </c>
      <c r="S25" s="164" t="s">
        <v>668</v>
      </c>
      <c r="T25" s="411"/>
    </row>
    <row r="26" spans="1:20" ht="36">
      <c r="A26" s="228">
        <v>132570</v>
      </c>
      <c r="B26" s="96" t="s">
        <v>355</v>
      </c>
      <c r="C26" s="156" t="s">
        <v>41</v>
      </c>
      <c r="D26" s="156" t="s">
        <v>264</v>
      </c>
      <c r="E26" s="234">
        <v>70</v>
      </c>
      <c r="F26" s="234">
        <v>69</v>
      </c>
      <c r="G26" s="235">
        <v>540</v>
      </c>
      <c r="H26" s="236">
        <v>550</v>
      </c>
      <c r="I26" s="237">
        <f t="shared" si="4"/>
        <v>81</v>
      </c>
      <c r="J26" s="238">
        <f t="shared" si="5"/>
        <v>27</v>
      </c>
      <c r="K26" s="239" t="s">
        <v>235</v>
      </c>
      <c r="L26" s="470"/>
      <c r="M26" s="393" t="s">
        <v>472</v>
      </c>
      <c r="N26" s="164" t="s">
        <v>327</v>
      </c>
      <c r="O26" s="156" t="s">
        <v>292</v>
      </c>
      <c r="P26" s="247">
        <v>947601.6</v>
      </c>
      <c r="Q26" s="248">
        <f t="shared" si="6"/>
        <v>142140.24</v>
      </c>
      <c r="R26" s="248">
        <f t="shared" si="7"/>
        <v>47380.08</v>
      </c>
      <c r="S26" s="164" t="s">
        <v>668</v>
      </c>
      <c r="T26" s="411">
        <v>1893128</v>
      </c>
    </row>
    <row r="27" spans="1:20" ht="36">
      <c r="A27" s="228">
        <v>138095</v>
      </c>
      <c r="B27" s="96" t="s">
        <v>356</v>
      </c>
      <c r="C27" s="156" t="s">
        <v>41</v>
      </c>
      <c r="D27" s="156" t="s">
        <v>265</v>
      </c>
      <c r="E27" s="234">
        <v>214</v>
      </c>
      <c r="F27" s="234">
        <v>182</v>
      </c>
      <c r="G27" s="235">
        <v>281</v>
      </c>
      <c r="H27" s="236">
        <v>300</v>
      </c>
      <c r="I27" s="237">
        <f t="shared" si="4"/>
        <v>42.15</v>
      </c>
      <c r="J27" s="238">
        <f t="shared" si="5"/>
        <v>14.05</v>
      </c>
      <c r="K27" s="239" t="s">
        <v>235</v>
      </c>
      <c r="L27" s="470"/>
      <c r="M27" s="393" t="s">
        <v>472</v>
      </c>
      <c r="N27" s="164" t="s">
        <v>327</v>
      </c>
      <c r="O27" s="156" t="s">
        <v>292</v>
      </c>
      <c r="P27" s="247">
        <v>985659.88</v>
      </c>
      <c r="Q27" s="248">
        <f t="shared" si="6"/>
        <v>147848.98199999999</v>
      </c>
      <c r="R27" s="248">
        <f t="shared" si="7"/>
        <v>49282.994000000006</v>
      </c>
      <c r="S27" s="164" t="s">
        <v>668</v>
      </c>
      <c r="T27" s="411"/>
    </row>
    <row r="28" spans="1:20" ht="36">
      <c r="A28" s="228">
        <v>133368</v>
      </c>
      <c r="B28" s="96" t="s">
        <v>357</v>
      </c>
      <c r="C28" s="156" t="s">
        <v>41</v>
      </c>
      <c r="D28" s="156" t="s">
        <v>266</v>
      </c>
      <c r="E28" s="234">
        <v>10</v>
      </c>
      <c r="F28" s="234">
        <v>9</v>
      </c>
      <c r="G28" s="235">
        <v>191</v>
      </c>
      <c r="H28" s="236">
        <v>96</v>
      </c>
      <c r="I28" s="237">
        <f t="shared" si="4"/>
        <v>28.65</v>
      </c>
      <c r="J28" s="238">
        <f t="shared" si="5"/>
        <v>9.5500000000000007</v>
      </c>
      <c r="K28" s="239" t="s">
        <v>235</v>
      </c>
      <c r="L28" s="470"/>
      <c r="M28" s="393" t="s">
        <v>472</v>
      </c>
      <c r="N28" s="164" t="s">
        <v>327</v>
      </c>
      <c r="O28" s="156" t="s">
        <v>292</v>
      </c>
      <c r="P28" s="247">
        <v>322198.99</v>
      </c>
      <c r="Q28" s="248">
        <f t="shared" si="6"/>
        <v>48329.8485</v>
      </c>
      <c r="R28" s="248">
        <f t="shared" si="7"/>
        <v>16109.949500000001</v>
      </c>
      <c r="S28" s="164" t="s">
        <v>668</v>
      </c>
      <c r="T28" s="411">
        <v>424881</v>
      </c>
    </row>
    <row r="29" spans="1:20" ht="36">
      <c r="A29" s="228">
        <v>133369</v>
      </c>
      <c r="B29" s="96" t="s">
        <v>358</v>
      </c>
      <c r="C29" s="156" t="s">
        <v>41</v>
      </c>
      <c r="D29" s="156" t="s">
        <v>222</v>
      </c>
      <c r="E29" s="234">
        <v>14</v>
      </c>
      <c r="F29" s="234">
        <v>16</v>
      </c>
      <c r="G29" s="235">
        <v>343</v>
      </c>
      <c r="H29" s="236">
        <v>180</v>
      </c>
      <c r="I29" s="237">
        <f t="shared" si="4"/>
        <v>51.449999999999996</v>
      </c>
      <c r="J29" s="238">
        <f t="shared" si="5"/>
        <v>17.150000000000002</v>
      </c>
      <c r="K29" s="239" t="s">
        <v>235</v>
      </c>
      <c r="L29" s="470"/>
      <c r="M29" s="393" t="s">
        <v>472</v>
      </c>
      <c r="N29" s="164" t="s">
        <v>327</v>
      </c>
      <c r="O29" s="156" t="s">
        <v>292</v>
      </c>
      <c r="P29" s="247">
        <v>628323.68000000005</v>
      </c>
      <c r="Q29" s="248">
        <f t="shared" si="6"/>
        <v>94248.552000000011</v>
      </c>
      <c r="R29" s="248">
        <f t="shared" si="7"/>
        <v>31416.184000000005</v>
      </c>
      <c r="S29" s="164" t="s">
        <v>668</v>
      </c>
      <c r="T29" s="411">
        <v>764219</v>
      </c>
    </row>
    <row r="30" spans="1:20" ht="36">
      <c r="A30" s="228">
        <v>132562</v>
      </c>
      <c r="B30" s="96" t="s">
        <v>359</v>
      </c>
      <c r="C30" s="156" t="s">
        <v>41</v>
      </c>
      <c r="D30" s="156" t="s">
        <v>41</v>
      </c>
      <c r="E30" s="234">
        <v>47</v>
      </c>
      <c r="F30" s="234">
        <v>39</v>
      </c>
      <c r="G30" s="242">
        <v>129</v>
      </c>
      <c r="H30" s="236">
        <v>78</v>
      </c>
      <c r="I30" s="237">
        <f t="shared" si="4"/>
        <v>19.349999999999998</v>
      </c>
      <c r="J30" s="238">
        <f t="shared" si="5"/>
        <v>6.45</v>
      </c>
      <c r="K30" s="239" t="s">
        <v>235</v>
      </c>
      <c r="L30" s="470"/>
      <c r="M30" s="393" t="s">
        <v>472</v>
      </c>
      <c r="N30" s="164" t="s">
        <v>327</v>
      </c>
      <c r="O30" s="156" t="s">
        <v>292</v>
      </c>
      <c r="P30" s="247">
        <v>267514.34999999998</v>
      </c>
      <c r="Q30" s="248">
        <f t="shared" si="6"/>
        <v>40127.152499999997</v>
      </c>
      <c r="R30" s="248">
        <f t="shared" si="7"/>
        <v>13375.717499999999</v>
      </c>
      <c r="S30" s="164" t="s">
        <v>668</v>
      </c>
      <c r="T30" s="411">
        <v>286190</v>
      </c>
    </row>
    <row r="31" spans="1:20" ht="36">
      <c r="A31" s="228">
        <v>132565</v>
      </c>
      <c r="B31" s="96" t="s">
        <v>360</v>
      </c>
      <c r="C31" s="156" t="s">
        <v>41</v>
      </c>
      <c r="D31" s="156" t="s">
        <v>267</v>
      </c>
      <c r="E31" s="234">
        <v>40</v>
      </c>
      <c r="F31" s="234">
        <v>40</v>
      </c>
      <c r="G31" s="242">
        <v>286</v>
      </c>
      <c r="H31" s="236">
        <v>186</v>
      </c>
      <c r="I31" s="237">
        <f t="shared" si="4"/>
        <v>42.9</v>
      </c>
      <c r="J31" s="238">
        <f t="shared" si="5"/>
        <v>14.3</v>
      </c>
      <c r="K31" s="239" t="s">
        <v>235</v>
      </c>
      <c r="L31" s="470"/>
      <c r="M31" s="393" t="s">
        <v>472</v>
      </c>
      <c r="N31" s="164" t="s">
        <v>327</v>
      </c>
      <c r="O31" s="156" t="s">
        <v>292</v>
      </c>
      <c r="P31" s="247">
        <v>632799.36</v>
      </c>
      <c r="Q31" s="248">
        <f t="shared" si="6"/>
        <v>94919.903999999995</v>
      </c>
      <c r="R31" s="248">
        <f t="shared" si="7"/>
        <v>31639.968000000001</v>
      </c>
      <c r="S31" s="164" t="s">
        <v>674</v>
      </c>
      <c r="T31" s="411"/>
    </row>
    <row r="32" spans="1:20" ht="36">
      <c r="A32" s="228">
        <v>132564</v>
      </c>
      <c r="B32" s="96" t="s">
        <v>361</v>
      </c>
      <c r="C32" s="156" t="s">
        <v>41</v>
      </c>
      <c r="D32" s="156" t="s">
        <v>268</v>
      </c>
      <c r="E32" s="234">
        <v>180</v>
      </c>
      <c r="F32" s="234">
        <v>148</v>
      </c>
      <c r="G32" s="242">
        <v>444</v>
      </c>
      <c r="H32" s="236">
        <v>240</v>
      </c>
      <c r="I32" s="237">
        <f t="shared" si="4"/>
        <v>66.599999999999994</v>
      </c>
      <c r="J32" s="238">
        <f t="shared" si="5"/>
        <v>22.200000000000003</v>
      </c>
      <c r="K32" s="239" t="s">
        <v>235</v>
      </c>
      <c r="L32" s="470"/>
      <c r="M32" s="393" t="s">
        <v>472</v>
      </c>
      <c r="N32" s="164" t="s">
        <v>327</v>
      </c>
      <c r="O32" s="156" t="s">
        <v>292</v>
      </c>
      <c r="P32" s="247">
        <v>832844.84</v>
      </c>
      <c r="Q32" s="248">
        <f t="shared" si="6"/>
        <v>124926.726</v>
      </c>
      <c r="R32" s="248">
        <f t="shared" si="7"/>
        <v>41642.241999999998</v>
      </c>
      <c r="S32" s="164" t="s">
        <v>668</v>
      </c>
      <c r="T32" s="411">
        <v>989536</v>
      </c>
    </row>
    <row r="33" spans="1:20" ht="36">
      <c r="A33" s="228">
        <v>132571</v>
      </c>
      <c r="B33" s="96" t="s">
        <v>362</v>
      </c>
      <c r="C33" s="156" t="s">
        <v>41</v>
      </c>
      <c r="D33" s="156" t="s">
        <v>269</v>
      </c>
      <c r="E33" s="234">
        <v>52</v>
      </c>
      <c r="F33" s="234">
        <v>44</v>
      </c>
      <c r="G33" s="242">
        <v>188</v>
      </c>
      <c r="H33" s="236">
        <v>108</v>
      </c>
      <c r="I33" s="237">
        <f t="shared" si="4"/>
        <v>28.2</v>
      </c>
      <c r="J33" s="238">
        <f t="shared" si="5"/>
        <v>9.4</v>
      </c>
      <c r="K33" s="239" t="s">
        <v>235</v>
      </c>
      <c r="L33" s="470"/>
      <c r="M33" s="393" t="s">
        <v>472</v>
      </c>
      <c r="N33" s="164" t="s">
        <v>327</v>
      </c>
      <c r="O33" s="156" t="s">
        <v>292</v>
      </c>
      <c r="P33" s="247">
        <v>372386.29</v>
      </c>
      <c r="Q33" s="248">
        <f t="shared" si="6"/>
        <v>55857.943499999994</v>
      </c>
      <c r="R33" s="248">
        <f t="shared" si="7"/>
        <v>18619.3145</v>
      </c>
      <c r="S33" s="164" t="s">
        <v>668</v>
      </c>
      <c r="T33" s="411">
        <v>421558</v>
      </c>
    </row>
    <row r="34" spans="1:20" ht="36">
      <c r="A34" s="228">
        <v>132573</v>
      </c>
      <c r="B34" s="96" t="s">
        <v>363</v>
      </c>
      <c r="C34" s="156" t="s">
        <v>41</v>
      </c>
      <c r="D34" s="156" t="s">
        <v>269</v>
      </c>
      <c r="E34" s="234">
        <v>46</v>
      </c>
      <c r="F34" s="234">
        <v>34</v>
      </c>
      <c r="G34" s="242">
        <v>232</v>
      </c>
      <c r="H34" s="236">
        <v>144</v>
      </c>
      <c r="I34" s="237">
        <f t="shared" si="4"/>
        <v>34.799999999999997</v>
      </c>
      <c r="J34" s="238">
        <f t="shared" si="5"/>
        <v>11.600000000000001</v>
      </c>
      <c r="K34" s="239" t="s">
        <v>235</v>
      </c>
      <c r="L34" s="470"/>
      <c r="M34" s="393" t="s">
        <v>472</v>
      </c>
      <c r="N34" s="164" t="s">
        <v>327</v>
      </c>
      <c r="O34" s="156" t="s">
        <v>292</v>
      </c>
      <c r="P34" s="247">
        <v>491143.92</v>
      </c>
      <c r="Q34" s="248">
        <f t="shared" si="6"/>
        <v>73671.587999999989</v>
      </c>
      <c r="R34" s="248">
        <f t="shared" si="7"/>
        <v>24557.196</v>
      </c>
      <c r="S34" s="164" t="s">
        <v>668</v>
      </c>
      <c r="T34" s="411">
        <v>516806</v>
      </c>
    </row>
    <row r="35" spans="1:20" ht="36">
      <c r="A35" s="228">
        <v>132574</v>
      </c>
      <c r="B35" s="96" t="s">
        <v>364</v>
      </c>
      <c r="C35" s="156" t="s">
        <v>41</v>
      </c>
      <c r="D35" s="156" t="s">
        <v>269</v>
      </c>
      <c r="E35" s="234">
        <v>7</v>
      </c>
      <c r="F35" s="234">
        <v>4</v>
      </c>
      <c r="G35" s="242">
        <v>182</v>
      </c>
      <c r="H35" s="236">
        <v>108</v>
      </c>
      <c r="I35" s="237">
        <f t="shared" si="4"/>
        <v>27.3</v>
      </c>
      <c r="J35" s="238">
        <f t="shared" si="5"/>
        <v>9.1</v>
      </c>
      <c r="K35" s="239" t="s">
        <v>235</v>
      </c>
      <c r="L35" s="470"/>
      <c r="M35" s="393" t="s">
        <v>472</v>
      </c>
      <c r="N35" s="164" t="s">
        <v>327</v>
      </c>
      <c r="O35" s="156" t="s">
        <v>292</v>
      </c>
      <c r="P35" s="247">
        <v>367208.47</v>
      </c>
      <c r="Q35" s="248">
        <f t="shared" si="6"/>
        <v>55081.270499999991</v>
      </c>
      <c r="R35" s="248">
        <f t="shared" si="7"/>
        <v>18360.423500000001</v>
      </c>
      <c r="S35" s="164" t="s">
        <v>668</v>
      </c>
      <c r="T35" s="411">
        <v>405999</v>
      </c>
    </row>
    <row r="36" spans="1:20" ht="36">
      <c r="A36" s="228">
        <v>131646</v>
      </c>
      <c r="B36" s="96" t="s">
        <v>365</v>
      </c>
      <c r="C36" s="156" t="s">
        <v>43</v>
      </c>
      <c r="D36" s="156" t="s">
        <v>256</v>
      </c>
      <c r="E36" s="234">
        <v>68</v>
      </c>
      <c r="F36" s="234">
        <v>60</v>
      </c>
      <c r="G36" s="242">
        <v>207</v>
      </c>
      <c r="H36" s="236">
        <v>114</v>
      </c>
      <c r="I36" s="237">
        <f t="shared" si="4"/>
        <v>31.049999999999997</v>
      </c>
      <c r="J36" s="238">
        <f t="shared" si="5"/>
        <v>10.350000000000001</v>
      </c>
      <c r="K36" s="239" t="s">
        <v>235</v>
      </c>
      <c r="L36" s="470"/>
      <c r="M36" s="393" t="s">
        <v>472</v>
      </c>
      <c r="N36" s="164" t="s">
        <v>327</v>
      </c>
      <c r="O36" s="156" t="s">
        <v>292</v>
      </c>
      <c r="P36" s="247">
        <v>381922.88</v>
      </c>
      <c r="Q36" s="248">
        <f t="shared" si="6"/>
        <v>57288.432000000001</v>
      </c>
      <c r="R36" s="248">
        <f t="shared" si="7"/>
        <v>19096.144</v>
      </c>
      <c r="S36" s="164" t="s">
        <v>668</v>
      </c>
      <c r="T36" s="411">
        <v>459611</v>
      </c>
    </row>
    <row r="37" spans="1:20" ht="36">
      <c r="A37" s="228">
        <v>132578</v>
      </c>
      <c r="B37" s="96" t="s">
        <v>366</v>
      </c>
      <c r="C37" s="156" t="s">
        <v>139</v>
      </c>
      <c r="D37" s="156" t="s">
        <v>270</v>
      </c>
      <c r="E37" s="234">
        <v>177</v>
      </c>
      <c r="F37" s="234">
        <v>147</v>
      </c>
      <c r="G37" s="242">
        <v>354</v>
      </c>
      <c r="H37" s="236">
        <v>204</v>
      </c>
      <c r="I37" s="237">
        <f t="shared" si="4"/>
        <v>53.1</v>
      </c>
      <c r="J37" s="238">
        <f t="shared" si="5"/>
        <v>17.7</v>
      </c>
      <c r="K37" s="239" t="s">
        <v>235</v>
      </c>
      <c r="L37" s="470"/>
      <c r="M37" s="393" t="s">
        <v>472</v>
      </c>
      <c r="N37" s="164" t="s">
        <v>327</v>
      </c>
      <c r="O37" s="156" t="s">
        <v>292</v>
      </c>
      <c r="P37" s="247">
        <v>693492.7</v>
      </c>
      <c r="Q37" s="248">
        <f t="shared" si="6"/>
        <v>104023.90499999998</v>
      </c>
      <c r="R37" s="248">
        <f t="shared" si="7"/>
        <v>34674.635000000002</v>
      </c>
      <c r="S37" s="164" t="s">
        <v>668</v>
      </c>
      <c r="T37" s="411">
        <v>790774</v>
      </c>
    </row>
    <row r="38" spans="1:20" ht="36">
      <c r="A38" s="228">
        <v>132730</v>
      </c>
      <c r="B38" s="96" t="s">
        <v>367</v>
      </c>
      <c r="C38" s="156" t="s">
        <v>139</v>
      </c>
      <c r="D38" s="156" t="s">
        <v>271</v>
      </c>
      <c r="E38" s="234">
        <v>12</v>
      </c>
      <c r="F38" s="234">
        <v>12</v>
      </c>
      <c r="G38" s="242">
        <v>103</v>
      </c>
      <c r="H38" s="236">
        <v>72</v>
      </c>
      <c r="I38" s="237">
        <f t="shared" si="4"/>
        <v>15.45</v>
      </c>
      <c r="J38" s="238">
        <f t="shared" si="5"/>
        <v>5.15</v>
      </c>
      <c r="K38" s="239" t="s">
        <v>235</v>
      </c>
      <c r="L38" s="470"/>
      <c r="M38" s="393" t="s">
        <v>472</v>
      </c>
      <c r="N38" s="164" t="s">
        <v>327</v>
      </c>
      <c r="O38" s="156" t="s">
        <v>292</v>
      </c>
      <c r="P38" s="247">
        <v>242287.31</v>
      </c>
      <c r="Q38" s="248">
        <f t="shared" si="6"/>
        <v>36343.0965</v>
      </c>
      <c r="R38" s="248">
        <f t="shared" si="7"/>
        <v>12114.3655</v>
      </c>
      <c r="S38" s="164" t="s">
        <v>668</v>
      </c>
      <c r="T38" s="536">
        <v>229608</v>
      </c>
    </row>
    <row r="39" spans="1:20" ht="38.25" customHeight="1">
      <c r="A39" s="228">
        <v>133304</v>
      </c>
      <c r="B39" s="96" t="s">
        <v>368</v>
      </c>
      <c r="C39" s="156" t="s">
        <v>139</v>
      </c>
      <c r="D39" s="156" t="s">
        <v>271</v>
      </c>
      <c r="E39" s="234">
        <v>32</v>
      </c>
      <c r="F39" s="234">
        <v>33</v>
      </c>
      <c r="G39" s="242">
        <v>275</v>
      </c>
      <c r="H39" s="236">
        <v>156</v>
      </c>
      <c r="I39" s="237">
        <f t="shared" si="4"/>
        <v>41.25</v>
      </c>
      <c r="J39" s="238">
        <f t="shared" si="5"/>
        <v>13.75</v>
      </c>
      <c r="K39" s="239" t="s">
        <v>235</v>
      </c>
      <c r="L39" s="470"/>
      <c r="M39" s="393" t="s">
        <v>472</v>
      </c>
      <c r="N39" s="164" t="s">
        <v>327</v>
      </c>
      <c r="O39" s="156" t="s">
        <v>292</v>
      </c>
      <c r="P39" s="247">
        <v>528854.52</v>
      </c>
      <c r="Q39" s="248">
        <f t="shared" si="6"/>
        <v>79328.178</v>
      </c>
      <c r="R39" s="248">
        <f t="shared" si="7"/>
        <v>26442.726000000002</v>
      </c>
      <c r="S39" s="400" t="s">
        <v>668</v>
      </c>
      <c r="T39" s="411">
        <v>612473</v>
      </c>
    </row>
    <row r="40" spans="1:20" ht="43.5" customHeight="1">
      <c r="A40" s="228">
        <v>131300</v>
      </c>
      <c r="B40" s="96" t="s">
        <v>369</v>
      </c>
      <c r="C40" s="156" t="s">
        <v>43</v>
      </c>
      <c r="D40" s="156" t="s">
        <v>43</v>
      </c>
      <c r="E40" s="234">
        <v>222</v>
      </c>
      <c r="F40" s="234"/>
      <c r="G40" s="242">
        <v>144</v>
      </c>
      <c r="H40" s="236">
        <v>60</v>
      </c>
      <c r="I40" s="237">
        <f t="shared" si="4"/>
        <v>21.599999999999998</v>
      </c>
      <c r="J40" s="238">
        <f t="shared" si="5"/>
        <v>7.2</v>
      </c>
      <c r="K40" s="239" t="s">
        <v>235</v>
      </c>
      <c r="L40" s="470"/>
      <c r="M40" s="393" t="s">
        <v>472</v>
      </c>
      <c r="N40" s="164" t="s">
        <v>327</v>
      </c>
      <c r="O40" s="156" t="s">
        <v>292</v>
      </c>
      <c r="P40" s="247">
        <v>200569.21</v>
      </c>
      <c r="Q40" s="248">
        <f t="shared" si="6"/>
        <v>30085.381499999996</v>
      </c>
      <c r="R40" s="248">
        <f t="shared" si="7"/>
        <v>10028.460500000001</v>
      </c>
      <c r="S40" s="164" t="s">
        <v>668</v>
      </c>
      <c r="T40" s="411">
        <v>322695</v>
      </c>
    </row>
    <row r="41" spans="1:20" ht="45.75" customHeight="1">
      <c r="A41" s="228">
        <v>138216</v>
      </c>
      <c r="B41" s="96" t="s">
        <v>370</v>
      </c>
      <c r="C41" s="156" t="s">
        <v>43</v>
      </c>
      <c r="D41" s="156" t="s">
        <v>43</v>
      </c>
      <c r="E41" s="234">
        <v>305</v>
      </c>
      <c r="F41" s="234">
        <v>304</v>
      </c>
      <c r="G41" s="242">
        <v>366</v>
      </c>
      <c r="H41" s="236">
        <v>470</v>
      </c>
      <c r="I41" s="237">
        <f t="shared" si="4"/>
        <v>54.9</v>
      </c>
      <c r="J41" s="238">
        <f t="shared" si="5"/>
        <v>18.3</v>
      </c>
      <c r="K41" s="239" t="s">
        <v>235</v>
      </c>
      <c r="L41" s="470"/>
      <c r="M41" s="393" t="s">
        <v>472</v>
      </c>
      <c r="N41" s="164" t="s">
        <v>327</v>
      </c>
      <c r="O41" s="156" t="s">
        <v>292</v>
      </c>
      <c r="P41" s="247">
        <v>969668.3</v>
      </c>
      <c r="Q41" s="248">
        <f t="shared" si="6"/>
        <v>145450.245</v>
      </c>
      <c r="R41" s="248">
        <f t="shared" si="7"/>
        <v>48483.415000000008</v>
      </c>
      <c r="S41" s="164" t="s">
        <v>668</v>
      </c>
      <c r="T41" s="536">
        <v>816063</v>
      </c>
    </row>
    <row r="42" spans="1:20" ht="45.75" customHeight="1">
      <c r="A42" s="228">
        <v>131326</v>
      </c>
      <c r="B42" s="96" t="s">
        <v>371</v>
      </c>
      <c r="C42" s="156" t="s">
        <v>43</v>
      </c>
      <c r="D42" s="156" t="s">
        <v>272</v>
      </c>
      <c r="E42" s="234">
        <v>251</v>
      </c>
      <c r="F42" s="234">
        <v>242</v>
      </c>
      <c r="G42" s="242">
        <v>69</v>
      </c>
      <c r="H42" s="236">
        <v>60</v>
      </c>
      <c r="I42" s="237">
        <f t="shared" si="4"/>
        <v>10.35</v>
      </c>
      <c r="J42" s="238">
        <f t="shared" si="5"/>
        <v>3.45</v>
      </c>
      <c r="K42" s="239" t="s">
        <v>235</v>
      </c>
      <c r="L42" s="470"/>
      <c r="M42" s="393" t="s">
        <v>472</v>
      </c>
      <c r="N42" s="164" t="s">
        <v>327</v>
      </c>
      <c r="O42" s="156" t="s">
        <v>292</v>
      </c>
      <c r="P42" s="247">
        <v>224763.13</v>
      </c>
      <c r="Q42" s="248">
        <f t="shared" si="6"/>
        <v>33714.469499999999</v>
      </c>
      <c r="R42" s="248">
        <f t="shared" si="7"/>
        <v>11238.156500000001</v>
      </c>
      <c r="S42" s="164" t="s">
        <v>668</v>
      </c>
      <c r="T42" s="536">
        <v>154282</v>
      </c>
    </row>
    <row r="43" spans="1:20" ht="45.75" customHeight="1">
      <c r="A43" s="228">
        <v>133199</v>
      </c>
      <c r="B43" s="96" t="s">
        <v>372</v>
      </c>
      <c r="C43" s="156" t="s">
        <v>43</v>
      </c>
      <c r="D43" s="156" t="s">
        <v>132</v>
      </c>
      <c r="E43" s="234">
        <v>100</v>
      </c>
      <c r="F43" s="234">
        <v>82</v>
      </c>
      <c r="G43" s="242">
        <v>171</v>
      </c>
      <c r="H43" s="236">
        <v>150</v>
      </c>
      <c r="I43" s="237">
        <f t="shared" si="4"/>
        <v>25.65</v>
      </c>
      <c r="J43" s="238">
        <f t="shared" si="5"/>
        <v>8.5500000000000007</v>
      </c>
      <c r="K43" s="239" t="s">
        <v>235</v>
      </c>
      <c r="L43" s="470"/>
      <c r="M43" s="393" t="s">
        <v>472</v>
      </c>
      <c r="N43" s="164" t="s">
        <v>327</v>
      </c>
      <c r="O43" s="156" t="s">
        <v>292</v>
      </c>
      <c r="P43" s="247">
        <v>313894.76</v>
      </c>
      <c r="Q43" s="248">
        <f t="shared" si="6"/>
        <v>47084.214</v>
      </c>
      <c r="R43" s="248">
        <f t="shared" si="7"/>
        <v>15694.738000000001</v>
      </c>
      <c r="S43" s="164" t="s">
        <v>668</v>
      </c>
      <c r="T43" s="411">
        <v>382374</v>
      </c>
    </row>
    <row r="44" spans="1:20" ht="45.75" customHeight="1">
      <c r="A44" s="228">
        <v>131363</v>
      </c>
      <c r="B44" s="96" t="s">
        <v>373</v>
      </c>
      <c r="C44" s="156" t="s">
        <v>43</v>
      </c>
      <c r="D44" s="156" t="s">
        <v>273</v>
      </c>
      <c r="E44" s="234">
        <v>107</v>
      </c>
      <c r="F44" s="234">
        <v>105</v>
      </c>
      <c r="G44" s="242">
        <v>70</v>
      </c>
      <c r="H44" s="236">
        <v>100</v>
      </c>
      <c r="I44" s="237">
        <f t="shared" si="4"/>
        <v>10.5</v>
      </c>
      <c r="J44" s="238">
        <f t="shared" si="5"/>
        <v>3.5</v>
      </c>
      <c r="K44" s="239" t="s">
        <v>235</v>
      </c>
      <c r="L44" s="470"/>
      <c r="M44" s="393" t="s">
        <v>472</v>
      </c>
      <c r="N44" s="164" t="s">
        <v>327</v>
      </c>
      <c r="O44" s="156" t="s">
        <v>292</v>
      </c>
      <c r="P44" s="247">
        <v>189427.27</v>
      </c>
      <c r="Q44" s="248">
        <f t="shared" si="6"/>
        <v>28414.090499999998</v>
      </c>
      <c r="R44" s="248">
        <f t="shared" si="7"/>
        <v>9471.3634999999995</v>
      </c>
      <c r="S44" s="164" t="s">
        <v>668</v>
      </c>
      <c r="T44" s="536">
        <v>157190</v>
      </c>
    </row>
    <row r="45" spans="1:20" ht="45.75" customHeight="1">
      <c r="A45" s="228">
        <v>131621</v>
      </c>
      <c r="B45" s="96" t="s">
        <v>374</v>
      </c>
      <c r="C45" s="156" t="s">
        <v>139</v>
      </c>
      <c r="D45" s="156" t="s">
        <v>257</v>
      </c>
      <c r="E45" s="234">
        <v>61</v>
      </c>
      <c r="F45" s="234">
        <v>62</v>
      </c>
      <c r="G45" s="242">
        <v>196</v>
      </c>
      <c r="H45" s="236">
        <v>200</v>
      </c>
      <c r="I45" s="237">
        <f t="shared" si="4"/>
        <v>29.4</v>
      </c>
      <c r="J45" s="238">
        <f t="shared" si="5"/>
        <v>9.8000000000000007</v>
      </c>
      <c r="K45" s="239" t="s">
        <v>235</v>
      </c>
      <c r="L45" s="470"/>
      <c r="M45" s="393" t="s">
        <v>472</v>
      </c>
      <c r="N45" s="164" t="s">
        <v>327</v>
      </c>
      <c r="O45" s="156" t="s">
        <v>292</v>
      </c>
      <c r="P45" s="247">
        <v>686927.38</v>
      </c>
      <c r="Q45" s="248">
        <f t="shared" si="6"/>
        <v>103039.107</v>
      </c>
      <c r="R45" s="248">
        <f t="shared" si="7"/>
        <v>34346.368999999999</v>
      </c>
      <c r="S45" s="164" t="s">
        <v>668</v>
      </c>
      <c r="T45" s="536">
        <v>437136</v>
      </c>
    </row>
    <row r="46" spans="1:20" ht="45.75" customHeight="1">
      <c r="A46" s="228">
        <v>132576</v>
      </c>
      <c r="B46" s="96" t="s">
        <v>375</v>
      </c>
      <c r="C46" s="156" t="s">
        <v>139</v>
      </c>
      <c r="D46" s="156" t="s">
        <v>257</v>
      </c>
      <c r="E46" s="234">
        <v>120</v>
      </c>
      <c r="F46" s="234">
        <v>117</v>
      </c>
      <c r="G46" s="242">
        <v>282</v>
      </c>
      <c r="H46" s="236">
        <v>270</v>
      </c>
      <c r="I46" s="237">
        <f t="shared" si="4"/>
        <v>42.3</v>
      </c>
      <c r="J46" s="238">
        <f t="shared" si="5"/>
        <v>14.100000000000001</v>
      </c>
      <c r="K46" s="239" t="s">
        <v>235</v>
      </c>
      <c r="L46" s="470"/>
      <c r="M46" s="393" t="s">
        <v>472</v>
      </c>
      <c r="N46" s="164" t="s">
        <v>327</v>
      </c>
      <c r="O46" s="156" t="s">
        <v>292</v>
      </c>
      <c r="P46" s="247">
        <v>986317.53</v>
      </c>
      <c r="Q46" s="248">
        <f t="shared" si="6"/>
        <v>147947.62950000001</v>
      </c>
      <c r="R46" s="248">
        <f t="shared" si="7"/>
        <v>49315.876500000006</v>
      </c>
      <c r="S46" s="164" t="s">
        <v>668</v>
      </c>
      <c r="T46" s="536">
        <v>627657</v>
      </c>
    </row>
    <row r="47" spans="1:20" ht="45.75" customHeight="1">
      <c r="A47" s="228">
        <v>132577</v>
      </c>
      <c r="B47" s="96" t="s">
        <v>376</v>
      </c>
      <c r="C47" s="156" t="s">
        <v>139</v>
      </c>
      <c r="D47" s="156" t="s">
        <v>257</v>
      </c>
      <c r="E47" s="234">
        <v>55</v>
      </c>
      <c r="F47" s="234">
        <v>45</v>
      </c>
      <c r="G47" s="242">
        <v>147</v>
      </c>
      <c r="H47" s="236">
        <v>150</v>
      </c>
      <c r="I47" s="237">
        <f t="shared" si="4"/>
        <v>22.05</v>
      </c>
      <c r="J47" s="238">
        <f t="shared" si="5"/>
        <v>7.3500000000000005</v>
      </c>
      <c r="K47" s="239" t="s">
        <v>235</v>
      </c>
      <c r="L47" s="470"/>
      <c r="M47" s="393" t="s">
        <v>472</v>
      </c>
      <c r="N47" s="164" t="s">
        <v>327</v>
      </c>
      <c r="O47" s="156" t="s">
        <v>292</v>
      </c>
      <c r="P47" s="247">
        <v>517129.36</v>
      </c>
      <c r="Q47" s="248">
        <f t="shared" si="6"/>
        <v>77569.403999999995</v>
      </c>
      <c r="R47" s="248">
        <f t="shared" si="7"/>
        <v>25856.468000000001</v>
      </c>
      <c r="S47" s="164" t="s">
        <v>668</v>
      </c>
      <c r="T47" s="536">
        <v>329082</v>
      </c>
    </row>
    <row r="48" spans="1:20" ht="45.75" customHeight="1">
      <c r="A48" s="228">
        <v>133274</v>
      </c>
      <c r="B48" s="96" t="s">
        <v>377</v>
      </c>
      <c r="C48" s="156" t="s">
        <v>139</v>
      </c>
      <c r="D48" s="156" t="s">
        <v>257</v>
      </c>
      <c r="E48" s="234">
        <v>56</v>
      </c>
      <c r="F48" s="234">
        <v>41</v>
      </c>
      <c r="G48" s="242">
        <v>218</v>
      </c>
      <c r="H48" s="236">
        <v>210</v>
      </c>
      <c r="I48" s="237">
        <f t="shared" si="4"/>
        <v>32.699999999999996</v>
      </c>
      <c r="J48" s="238">
        <f t="shared" si="5"/>
        <v>10.9</v>
      </c>
      <c r="K48" s="239" t="s">
        <v>235</v>
      </c>
      <c r="L48" s="470"/>
      <c r="M48" s="393" t="s">
        <v>472</v>
      </c>
      <c r="N48" s="164" t="s">
        <v>327</v>
      </c>
      <c r="O48" s="156" t="s">
        <v>292</v>
      </c>
      <c r="P48" s="247">
        <v>769463.96</v>
      </c>
      <c r="Q48" s="248">
        <f t="shared" si="6"/>
        <v>115419.594</v>
      </c>
      <c r="R48" s="248">
        <f t="shared" si="7"/>
        <v>38473.197999999997</v>
      </c>
      <c r="S48" s="164" t="s">
        <v>668</v>
      </c>
      <c r="T48" s="536">
        <v>489659</v>
      </c>
    </row>
    <row r="49" spans="1:20" ht="45.75" customHeight="1">
      <c r="A49" s="228">
        <v>133277</v>
      </c>
      <c r="B49" s="96" t="s">
        <v>378</v>
      </c>
      <c r="C49" s="156" t="s">
        <v>139</v>
      </c>
      <c r="D49" s="156" t="s">
        <v>257</v>
      </c>
      <c r="E49" s="234">
        <v>42</v>
      </c>
      <c r="F49" s="234">
        <v>35</v>
      </c>
      <c r="G49" s="242">
        <v>301</v>
      </c>
      <c r="H49" s="236">
        <v>310</v>
      </c>
      <c r="I49" s="237">
        <f t="shared" si="4"/>
        <v>45.15</v>
      </c>
      <c r="J49" s="238">
        <f t="shared" si="5"/>
        <v>15.05</v>
      </c>
      <c r="K49" s="239" t="s">
        <v>235</v>
      </c>
      <c r="L49" s="470"/>
      <c r="M49" s="393" t="s">
        <v>472</v>
      </c>
      <c r="N49" s="164" t="s">
        <v>327</v>
      </c>
      <c r="O49" s="156" t="s">
        <v>292</v>
      </c>
      <c r="P49" s="247">
        <v>1062352.57</v>
      </c>
      <c r="Q49" s="248">
        <f t="shared" si="6"/>
        <v>159352.8855</v>
      </c>
      <c r="R49" s="248">
        <f t="shared" si="7"/>
        <v>53117.628500000006</v>
      </c>
      <c r="S49" s="164" t="s">
        <v>668</v>
      </c>
      <c r="T49" s="536">
        <v>671687</v>
      </c>
    </row>
    <row r="50" spans="1:20" ht="45.75" customHeight="1">
      <c r="A50" s="228">
        <v>133278</v>
      </c>
      <c r="B50" s="96" t="s">
        <v>379</v>
      </c>
      <c r="C50" s="156" t="s">
        <v>139</v>
      </c>
      <c r="D50" s="156" t="s">
        <v>257</v>
      </c>
      <c r="E50" s="234">
        <v>14</v>
      </c>
      <c r="F50" s="234">
        <v>8</v>
      </c>
      <c r="G50" s="242">
        <v>134</v>
      </c>
      <c r="H50" s="236">
        <v>140</v>
      </c>
      <c r="I50" s="237">
        <f t="shared" si="4"/>
        <v>20.099999999999998</v>
      </c>
      <c r="J50" s="238">
        <f t="shared" si="5"/>
        <v>6.7</v>
      </c>
      <c r="K50" s="239" t="s">
        <v>235</v>
      </c>
      <c r="L50" s="470"/>
      <c r="M50" s="393" t="s">
        <v>472</v>
      </c>
      <c r="N50" s="164" t="s">
        <v>327</v>
      </c>
      <c r="O50" s="156" t="s">
        <v>292</v>
      </c>
      <c r="P50" s="247">
        <v>472034.87</v>
      </c>
      <c r="Q50" s="248">
        <f t="shared" si="6"/>
        <v>70805.230499999991</v>
      </c>
      <c r="R50" s="248">
        <f t="shared" si="7"/>
        <v>23601.7435</v>
      </c>
      <c r="S50" s="164" t="s">
        <v>668</v>
      </c>
      <c r="T50" s="536">
        <v>300386</v>
      </c>
    </row>
    <row r="51" spans="1:20" ht="45.75" customHeight="1">
      <c r="A51" s="228">
        <v>133279</v>
      </c>
      <c r="B51" s="96" t="s">
        <v>380</v>
      </c>
      <c r="C51" s="156" t="s">
        <v>139</v>
      </c>
      <c r="D51" s="156" t="s">
        <v>257</v>
      </c>
      <c r="E51" s="234">
        <v>22</v>
      </c>
      <c r="F51" s="234">
        <v>9</v>
      </c>
      <c r="G51" s="242">
        <v>166</v>
      </c>
      <c r="H51" s="236">
        <v>170</v>
      </c>
      <c r="I51" s="237">
        <f t="shared" si="4"/>
        <v>24.9</v>
      </c>
      <c r="J51" s="238">
        <f t="shared" si="5"/>
        <v>8.3000000000000007</v>
      </c>
      <c r="K51" s="239" t="s">
        <v>235</v>
      </c>
      <c r="L51" s="470"/>
      <c r="M51" s="393" t="s">
        <v>472</v>
      </c>
      <c r="N51" s="164" t="s">
        <v>327</v>
      </c>
      <c r="O51" s="156" t="s">
        <v>292</v>
      </c>
      <c r="P51" s="247">
        <v>579416.06000000006</v>
      </c>
      <c r="Q51" s="248">
        <f t="shared" si="6"/>
        <v>86912.409</v>
      </c>
      <c r="R51" s="248">
        <f t="shared" si="7"/>
        <v>28970.803000000004</v>
      </c>
      <c r="S51" s="164" t="s">
        <v>668</v>
      </c>
      <c r="T51" s="536">
        <v>368719</v>
      </c>
    </row>
    <row r="52" spans="1:20" ht="45.75" customHeight="1">
      <c r="A52" s="228">
        <v>132711</v>
      </c>
      <c r="B52" s="96" t="s">
        <v>381</v>
      </c>
      <c r="C52" s="156" t="s">
        <v>139</v>
      </c>
      <c r="D52" s="156" t="s">
        <v>139</v>
      </c>
      <c r="E52" s="234">
        <v>62</v>
      </c>
      <c r="F52" s="234">
        <v>58</v>
      </c>
      <c r="G52" s="242">
        <v>206</v>
      </c>
      <c r="H52" s="236">
        <v>230</v>
      </c>
      <c r="I52" s="237">
        <f t="shared" si="4"/>
        <v>30.9</v>
      </c>
      <c r="J52" s="238">
        <f t="shared" si="5"/>
        <v>10.3</v>
      </c>
      <c r="K52" s="239" t="s">
        <v>235</v>
      </c>
      <c r="L52" s="470"/>
      <c r="M52" s="393" t="s">
        <v>472</v>
      </c>
      <c r="N52" s="164" t="s">
        <v>327</v>
      </c>
      <c r="O52" s="156" t="s">
        <v>292</v>
      </c>
      <c r="P52" s="247">
        <v>774196.45</v>
      </c>
      <c r="Q52" s="248">
        <f t="shared" si="6"/>
        <v>116129.46749999998</v>
      </c>
      <c r="R52" s="248">
        <f t="shared" si="7"/>
        <v>38709.822500000002</v>
      </c>
      <c r="S52" s="164" t="s">
        <v>668</v>
      </c>
      <c r="T52" s="536">
        <v>462154</v>
      </c>
    </row>
    <row r="53" spans="1:20" ht="45.75" customHeight="1">
      <c r="A53" s="228">
        <v>132819</v>
      </c>
      <c r="B53" s="96" t="s">
        <v>382</v>
      </c>
      <c r="C53" s="156" t="s">
        <v>215</v>
      </c>
      <c r="D53" s="156" t="s">
        <v>41</v>
      </c>
      <c r="E53" s="234">
        <v>31</v>
      </c>
      <c r="F53" s="234">
        <v>41</v>
      </c>
      <c r="G53" s="242">
        <v>301</v>
      </c>
      <c r="H53" s="236">
        <v>310</v>
      </c>
      <c r="I53" s="237">
        <f t="shared" si="4"/>
        <v>45.15</v>
      </c>
      <c r="J53" s="238">
        <f t="shared" si="5"/>
        <v>15.05</v>
      </c>
      <c r="K53" s="239" t="s">
        <v>235</v>
      </c>
      <c r="L53" s="470"/>
      <c r="M53" s="393" t="s">
        <v>472</v>
      </c>
      <c r="N53" s="164" t="s">
        <v>327</v>
      </c>
      <c r="O53" s="156" t="s">
        <v>292</v>
      </c>
      <c r="P53" s="247">
        <v>1058206.2</v>
      </c>
      <c r="Q53" s="248">
        <f t="shared" si="6"/>
        <v>158730.93</v>
      </c>
      <c r="R53" s="248">
        <f t="shared" si="7"/>
        <v>52910.31</v>
      </c>
      <c r="S53" s="164" t="s">
        <v>668</v>
      </c>
      <c r="T53" s="536">
        <v>673404</v>
      </c>
    </row>
    <row r="54" spans="1:20" ht="45.75" customHeight="1">
      <c r="A54" s="228">
        <v>132820</v>
      </c>
      <c r="B54" s="96" t="s">
        <v>383</v>
      </c>
      <c r="C54" s="156" t="s">
        <v>215</v>
      </c>
      <c r="D54" s="156" t="s">
        <v>219</v>
      </c>
      <c r="E54" s="234">
        <v>87</v>
      </c>
      <c r="F54" s="234">
        <v>80</v>
      </c>
      <c r="G54" s="242">
        <v>628</v>
      </c>
      <c r="H54" s="236">
        <v>640</v>
      </c>
      <c r="I54" s="237">
        <f t="shared" si="4"/>
        <v>94.2</v>
      </c>
      <c r="J54" s="238">
        <f t="shared" si="5"/>
        <v>31.400000000000002</v>
      </c>
      <c r="K54" s="239" t="s">
        <v>235</v>
      </c>
      <c r="L54" s="470"/>
      <c r="M54" s="393" t="s">
        <v>472</v>
      </c>
      <c r="N54" s="164" t="s">
        <v>327</v>
      </c>
      <c r="O54" s="156" t="s">
        <v>292</v>
      </c>
      <c r="P54" s="247">
        <v>2209121.9300000002</v>
      </c>
      <c r="Q54" s="248">
        <f t="shared" si="6"/>
        <v>331368.28950000001</v>
      </c>
      <c r="R54" s="248">
        <f t="shared" si="7"/>
        <v>110456.09650000001</v>
      </c>
      <c r="S54" s="164" t="s">
        <v>668</v>
      </c>
      <c r="T54" s="536">
        <v>1405805</v>
      </c>
    </row>
    <row r="55" spans="1:20" ht="36">
      <c r="A55" s="228">
        <v>132822</v>
      </c>
      <c r="B55" s="96" t="s">
        <v>384</v>
      </c>
      <c r="C55" s="156" t="s">
        <v>215</v>
      </c>
      <c r="D55" s="156" t="s">
        <v>215</v>
      </c>
      <c r="E55" s="234">
        <v>110</v>
      </c>
      <c r="F55" s="234">
        <v>97</v>
      </c>
      <c r="G55" s="242">
        <v>438</v>
      </c>
      <c r="H55" s="236">
        <v>450</v>
      </c>
      <c r="I55" s="237">
        <f t="shared" si="4"/>
        <v>65.7</v>
      </c>
      <c r="J55" s="238">
        <f t="shared" si="5"/>
        <v>21.900000000000002</v>
      </c>
      <c r="K55" s="239" t="s">
        <v>235</v>
      </c>
      <c r="L55" s="470"/>
      <c r="M55" s="393" t="s">
        <v>472</v>
      </c>
      <c r="N55" s="164" t="s">
        <v>327</v>
      </c>
      <c r="O55" s="156" t="s">
        <v>292</v>
      </c>
      <c r="P55" s="247">
        <v>1542071.46</v>
      </c>
      <c r="Q55" s="248">
        <f t="shared" si="6"/>
        <v>231310.71899999998</v>
      </c>
      <c r="R55" s="248">
        <f t="shared" si="7"/>
        <v>77103.573000000004</v>
      </c>
      <c r="S55" s="164" t="s">
        <v>668</v>
      </c>
      <c r="T55" s="536">
        <v>981318</v>
      </c>
    </row>
    <row r="56" spans="1:20" ht="36">
      <c r="A56" s="228">
        <v>132828</v>
      </c>
      <c r="B56" s="96" t="s">
        <v>385</v>
      </c>
      <c r="C56" s="156" t="s">
        <v>215</v>
      </c>
      <c r="D56" s="156" t="s">
        <v>274</v>
      </c>
      <c r="E56" s="234">
        <v>51</v>
      </c>
      <c r="F56" s="234">
        <v>43</v>
      </c>
      <c r="G56" s="242">
        <v>51</v>
      </c>
      <c r="H56" s="236">
        <v>42</v>
      </c>
      <c r="I56" s="237">
        <f t="shared" si="4"/>
        <v>7.6499999999999995</v>
      </c>
      <c r="J56" s="238">
        <f t="shared" si="5"/>
        <v>2.5500000000000003</v>
      </c>
      <c r="K56" s="239" t="s">
        <v>235</v>
      </c>
      <c r="L56" s="470"/>
      <c r="M56" s="393" t="s">
        <v>472</v>
      </c>
      <c r="N56" s="164" t="s">
        <v>327</v>
      </c>
      <c r="O56" s="156" t="s">
        <v>292</v>
      </c>
      <c r="P56" s="247">
        <v>139816.04999999999</v>
      </c>
      <c r="Q56" s="248">
        <f t="shared" si="6"/>
        <v>20972.407499999998</v>
      </c>
      <c r="R56" s="248">
        <f t="shared" si="7"/>
        <v>6990.8024999999998</v>
      </c>
      <c r="S56" s="164" t="s">
        <v>668</v>
      </c>
      <c r="T56" s="536">
        <v>113321</v>
      </c>
    </row>
    <row r="57" spans="1:20" ht="36">
      <c r="A57" s="228">
        <v>132780</v>
      </c>
      <c r="B57" s="96" t="s">
        <v>386</v>
      </c>
      <c r="C57" s="156" t="s">
        <v>275</v>
      </c>
      <c r="D57" s="156" t="s">
        <v>276</v>
      </c>
      <c r="E57" s="234">
        <v>136</v>
      </c>
      <c r="F57" s="234">
        <v>125</v>
      </c>
      <c r="G57" s="242">
        <v>490</v>
      </c>
      <c r="H57" s="236">
        <v>410</v>
      </c>
      <c r="I57" s="237">
        <f t="shared" si="4"/>
        <v>73.5</v>
      </c>
      <c r="J57" s="238">
        <f t="shared" si="5"/>
        <v>24.5</v>
      </c>
      <c r="K57" s="239" t="s">
        <v>235</v>
      </c>
      <c r="L57" s="470"/>
      <c r="M57" s="393" t="s">
        <v>472</v>
      </c>
      <c r="N57" s="164" t="s">
        <v>327</v>
      </c>
      <c r="O57" s="156" t="s">
        <v>292</v>
      </c>
      <c r="P57" s="247">
        <v>1723864.23</v>
      </c>
      <c r="Q57" s="248">
        <f t="shared" si="6"/>
        <v>258579.63449999999</v>
      </c>
      <c r="R57" s="248">
        <f t="shared" si="7"/>
        <v>86193.211500000005</v>
      </c>
      <c r="S57" s="164" t="s">
        <v>668</v>
      </c>
      <c r="T57" s="536">
        <v>1097005</v>
      </c>
    </row>
    <row r="58" spans="1:20" ht="36">
      <c r="A58" s="228">
        <v>132777</v>
      </c>
      <c r="B58" s="96" t="s">
        <v>387</v>
      </c>
      <c r="C58" s="156" t="s">
        <v>275</v>
      </c>
      <c r="D58" s="156" t="s">
        <v>277</v>
      </c>
      <c r="E58" s="234">
        <v>83</v>
      </c>
      <c r="F58" s="234">
        <v>76</v>
      </c>
      <c r="G58" s="242">
        <v>408</v>
      </c>
      <c r="H58" s="236">
        <v>410</v>
      </c>
      <c r="I58" s="237">
        <f t="shared" si="4"/>
        <v>61.199999999999996</v>
      </c>
      <c r="J58" s="238">
        <f t="shared" si="5"/>
        <v>20.400000000000002</v>
      </c>
      <c r="K58" s="239" t="s">
        <v>235</v>
      </c>
      <c r="L58" s="470"/>
      <c r="M58" s="393" t="s">
        <v>472</v>
      </c>
      <c r="N58" s="164" t="s">
        <v>327</v>
      </c>
      <c r="O58" s="156" t="s">
        <v>292</v>
      </c>
      <c r="P58" s="247">
        <v>1427317.94</v>
      </c>
      <c r="Q58" s="248">
        <f t="shared" si="6"/>
        <v>214097.69099999999</v>
      </c>
      <c r="R58" s="248">
        <f t="shared" si="7"/>
        <v>71365.896999999997</v>
      </c>
      <c r="S58" s="164" t="s">
        <v>674</v>
      </c>
      <c r="T58" s="411"/>
    </row>
    <row r="59" spans="1:20" ht="36">
      <c r="A59" s="228">
        <v>132781</v>
      </c>
      <c r="B59" s="96" t="s">
        <v>388</v>
      </c>
      <c r="C59" s="156" t="s">
        <v>275</v>
      </c>
      <c r="D59" s="156" t="s">
        <v>236</v>
      </c>
      <c r="E59" s="234">
        <v>72</v>
      </c>
      <c r="F59" s="234">
        <v>70</v>
      </c>
      <c r="G59" s="242">
        <v>213</v>
      </c>
      <c r="H59" s="236">
        <v>220</v>
      </c>
      <c r="I59" s="237">
        <f t="shared" si="4"/>
        <v>31.95</v>
      </c>
      <c r="J59" s="238">
        <f t="shared" si="5"/>
        <v>10.65</v>
      </c>
      <c r="K59" s="239" t="s">
        <v>235</v>
      </c>
      <c r="L59" s="470"/>
      <c r="M59" s="393" t="s">
        <v>472</v>
      </c>
      <c r="N59" s="164" t="s">
        <v>327</v>
      </c>
      <c r="O59" s="156" t="s">
        <v>292</v>
      </c>
      <c r="P59" s="247">
        <v>745084.82</v>
      </c>
      <c r="Q59" s="248">
        <f t="shared" si="6"/>
        <v>111762.72299999998</v>
      </c>
      <c r="R59" s="248">
        <f t="shared" si="7"/>
        <v>37254.241000000002</v>
      </c>
      <c r="S59" s="164" t="s">
        <v>668</v>
      </c>
      <c r="T59" s="536">
        <v>474145</v>
      </c>
    </row>
    <row r="60" spans="1:20" ht="36">
      <c r="A60" s="228">
        <v>133661</v>
      </c>
      <c r="B60" s="229" t="s">
        <v>389</v>
      </c>
      <c r="C60" s="156" t="s">
        <v>236</v>
      </c>
      <c r="D60" s="156" t="s">
        <v>236</v>
      </c>
      <c r="E60" s="234">
        <v>88</v>
      </c>
      <c r="F60" s="234">
        <v>67</v>
      </c>
      <c r="G60" s="242">
        <v>635</v>
      </c>
      <c r="H60" s="236">
        <v>360</v>
      </c>
      <c r="I60" s="237">
        <f t="shared" si="4"/>
        <v>95.25</v>
      </c>
      <c r="J60" s="238">
        <f t="shared" si="5"/>
        <v>31.75</v>
      </c>
      <c r="K60" s="239" t="s">
        <v>235</v>
      </c>
      <c r="L60" s="470"/>
      <c r="M60" s="393" t="s">
        <v>472</v>
      </c>
      <c r="N60" s="164" t="s">
        <v>327</v>
      </c>
      <c r="O60" s="156" t="s">
        <v>292</v>
      </c>
      <c r="P60" s="247">
        <v>1248021.72</v>
      </c>
      <c r="Q60" s="248">
        <f t="shared" si="6"/>
        <v>187203.258</v>
      </c>
      <c r="R60" s="248">
        <f t="shared" si="7"/>
        <v>62401.086000000003</v>
      </c>
      <c r="S60" s="164" t="s">
        <v>668</v>
      </c>
      <c r="T60" s="411">
        <v>1421792</v>
      </c>
    </row>
    <row r="61" spans="1:20" ht="36">
      <c r="A61" s="228">
        <v>133662</v>
      </c>
      <c r="B61" s="96" t="s">
        <v>390</v>
      </c>
      <c r="C61" s="156" t="s">
        <v>236</v>
      </c>
      <c r="D61" s="156" t="s">
        <v>236</v>
      </c>
      <c r="E61" s="234">
        <v>123</v>
      </c>
      <c r="F61" s="234">
        <v>109</v>
      </c>
      <c r="G61" s="242">
        <v>219</v>
      </c>
      <c r="H61" s="236">
        <v>138</v>
      </c>
      <c r="I61" s="237">
        <f t="shared" si="4"/>
        <v>32.85</v>
      </c>
      <c r="J61" s="238">
        <f t="shared" si="5"/>
        <v>10.950000000000001</v>
      </c>
      <c r="K61" s="239" t="s">
        <v>235</v>
      </c>
      <c r="L61" s="470"/>
      <c r="M61" s="393" t="s">
        <v>472</v>
      </c>
      <c r="N61" s="164" t="s">
        <v>327</v>
      </c>
      <c r="O61" s="156" t="s">
        <v>292</v>
      </c>
      <c r="P61" s="247">
        <v>467710.98</v>
      </c>
      <c r="Q61" s="248">
        <f t="shared" si="6"/>
        <v>70156.646999999997</v>
      </c>
      <c r="R61" s="248">
        <f t="shared" si="7"/>
        <v>23385.548999999999</v>
      </c>
      <c r="S61" s="164" t="s">
        <v>668</v>
      </c>
      <c r="T61" s="411">
        <v>487105</v>
      </c>
    </row>
    <row r="62" spans="1:20" ht="36">
      <c r="A62" s="228">
        <v>133670</v>
      </c>
      <c r="B62" s="96" t="s">
        <v>391</v>
      </c>
      <c r="C62" s="156" t="s">
        <v>236</v>
      </c>
      <c r="D62" s="156" t="s">
        <v>236</v>
      </c>
      <c r="E62" s="234">
        <v>169</v>
      </c>
      <c r="F62" s="234">
        <v>159</v>
      </c>
      <c r="G62" s="242">
        <v>318</v>
      </c>
      <c r="H62" s="236">
        <v>216</v>
      </c>
      <c r="I62" s="237">
        <f t="shared" si="4"/>
        <v>47.699999999999996</v>
      </c>
      <c r="J62" s="238">
        <f t="shared" si="5"/>
        <v>15.9</v>
      </c>
      <c r="K62" s="239" t="s">
        <v>235</v>
      </c>
      <c r="L62" s="470"/>
      <c r="M62" s="393" t="s">
        <v>472</v>
      </c>
      <c r="N62" s="164" t="s">
        <v>327</v>
      </c>
      <c r="O62" s="156" t="s">
        <v>292</v>
      </c>
      <c r="P62" s="247">
        <v>740778.21</v>
      </c>
      <c r="Q62" s="248">
        <f t="shared" si="6"/>
        <v>111116.73149999999</v>
      </c>
      <c r="R62" s="248">
        <f t="shared" si="7"/>
        <v>37038.910499999998</v>
      </c>
      <c r="S62" s="164" t="s">
        <v>668</v>
      </c>
      <c r="T62" s="536">
        <v>707200</v>
      </c>
    </row>
    <row r="63" spans="1:20" ht="36">
      <c r="A63" s="228">
        <v>133885</v>
      </c>
      <c r="B63" s="96" t="s">
        <v>392</v>
      </c>
      <c r="C63" s="156" t="s">
        <v>236</v>
      </c>
      <c r="D63" s="156" t="s">
        <v>236</v>
      </c>
      <c r="E63" s="234">
        <v>25</v>
      </c>
      <c r="F63" s="234">
        <v>49</v>
      </c>
      <c r="G63" s="242">
        <v>232</v>
      </c>
      <c r="H63" s="236">
        <v>168</v>
      </c>
      <c r="I63" s="237">
        <f t="shared" si="4"/>
        <v>34.799999999999997</v>
      </c>
      <c r="J63" s="238">
        <f t="shared" si="5"/>
        <v>11.600000000000001</v>
      </c>
      <c r="K63" s="239" t="s">
        <v>235</v>
      </c>
      <c r="L63" s="470"/>
      <c r="M63" s="393" t="s">
        <v>472</v>
      </c>
      <c r="N63" s="164" t="s">
        <v>327</v>
      </c>
      <c r="O63" s="156" t="s">
        <v>292</v>
      </c>
      <c r="P63" s="247">
        <v>586961.29</v>
      </c>
      <c r="Q63" s="248">
        <f t="shared" si="6"/>
        <v>88044.193500000008</v>
      </c>
      <c r="R63" s="248">
        <f t="shared" si="7"/>
        <v>29348.064500000004</v>
      </c>
      <c r="S63" s="164" t="s">
        <v>668</v>
      </c>
      <c r="T63" s="536">
        <v>516362</v>
      </c>
    </row>
    <row r="64" spans="1:20" ht="36">
      <c r="A64" s="228">
        <v>131635</v>
      </c>
      <c r="B64" s="96" t="s">
        <v>393</v>
      </c>
      <c r="C64" s="156" t="s">
        <v>43</v>
      </c>
      <c r="D64" s="156" t="s">
        <v>256</v>
      </c>
      <c r="E64" s="234">
        <v>32</v>
      </c>
      <c r="F64" s="234">
        <v>32</v>
      </c>
      <c r="G64" s="242">
        <v>173</v>
      </c>
      <c r="H64" s="236">
        <v>132</v>
      </c>
      <c r="I64" s="237">
        <f t="shared" si="4"/>
        <v>25.95</v>
      </c>
      <c r="J64" s="238">
        <f t="shared" si="5"/>
        <v>8.65</v>
      </c>
      <c r="K64" s="239" t="s">
        <v>235</v>
      </c>
      <c r="L64" s="470"/>
      <c r="M64" s="393" t="s">
        <v>472</v>
      </c>
      <c r="N64" s="164" t="s">
        <v>327</v>
      </c>
      <c r="O64" s="156" t="s">
        <v>292</v>
      </c>
      <c r="P64" s="247">
        <v>443317.28</v>
      </c>
      <c r="Q64" s="248">
        <f t="shared" si="6"/>
        <v>66497.592000000004</v>
      </c>
      <c r="R64" s="248">
        <f t="shared" si="7"/>
        <v>22165.864000000001</v>
      </c>
      <c r="S64" s="164" t="s">
        <v>668</v>
      </c>
      <c r="T64" s="536">
        <v>383741</v>
      </c>
    </row>
    <row r="65" spans="1:20" ht="36">
      <c r="A65" s="228">
        <v>131640</v>
      </c>
      <c r="B65" s="96" t="s">
        <v>394</v>
      </c>
      <c r="C65" s="156" t="s">
        <v>43</v>
      </c>
      <c r="D65" s="156" t="s">
        <v>256</v>
      </c>
      <c r="E65" s="234">
        <v>54</v>
      </c>
      <c r="F65" s="234">
        <v>65</v>
      </c>
      <c r="G65" s="242">
        <v>359</v>
      </c>
      <c r="H65" s="236">
        <v>350</v>
      </c>
      <c r="I65" s="237">
        <f t="shared" si="4"/>
        <v>53.85</v>
      </c>
      <c r="J65" s="238">
        <f t="shared" si="5"/>
        <v>17.95</v>
      </c>
      <c r="K65" s="239" t="s">
        <v>235</v>
      </c>
      <c r="L65" s="470"/>
      <c r="M65" s="393" t="s">
        <v>472</v>
      </c>
      <c r="N65" s="164" t="s">
        <v>327</v>
      </c>
      <c r="O65" s="156" t="s">
        <v>292</v>
      </c>
      <c r="P65" s="247">
        <v>1192759.1599999999</v>
      </c>
      <c r="Q65" s="248">
        <f t="shared" si="6"/>
        <v>178913.87399999998</v>
      </c>
      <c r="R65" s="248">
        <f t="shared" si="7"/>
        <v>59637.957999999999</v>
      </c>
      <c r="S65" s="164" t="s">
        <v>668</v>
      </c>
      <c r="T65" s="536">
        <v>804570</v>
      </c>
    </row>
    <row r="66" spans="1:20" ht="36">
      <c r="A66" s="228">
        <v>131645</v>
      </c>
      <c r="B66" s="96" t="s">
        <v>395</v>
      </c>
      <c r="C66" s="156" t="s">
        <v>43</v>
      </c>
      <c r="D66" s="156" t="s">
        <v>256</v>
      </c>
      <c r="E66" s="234">
        <v>203</v>
      </c>
      <c r="F66" s="234">
        <v>203</v>
      </c>
      <c r="G66" s="242">
        <v>828</v>
      </c>
      <c r="H66" s="236">
        <v>80</v>
      </c>
      <c r="I66" s="237">
        <f t="shared" si="4"/>
        <v>124.19999999999999</v>
      </c>
      <c r="J66" s="238">
        <f t="shared" si="5"/>
        <v>41.400000000000006</v>
      </c>
      <c r="K66" s="239" t="s">
        <v>235</v>
      </c>
      <c r="L66" s="470"/>
      <c r="M66" s="393" t="s">
        <v>472</v>
      </c>
      <c r="N66" s="164" t="s">
        <v>327</v>
      </c>
      <c r="O66" s="156" t="s">
        <v>292</v>
      </c>
      <c r="P66" s="247">
        <v>2748134.02</v>
      </c>
      <c r="Q66" s="248">
        <f t="shared" si="6"/>
        <v>412220.103</v>
      </c>
      <c r="R66" s="248">
        <f t="shared" si="7"/>
        <v>137406.701</v>
      </c>
      <c r="S66" s="164" t="s">
        <v>668</v>
      </c>
      <c r="T66" s="536">
        <v>1853741</v>
      </c>
    </row>
    <row r="67" spans="1:20" ht="36">
      <c r="A67" s="228">
        <v>135233</v>
      </c>
      <c r="B67" s="96" t="s">
        <v>396</v>
      </c>
      <c r="C67" s="156" t="s">
        <v>43</v>
      </c>
      <c r="D67" s="156" t="s">
        <v>256</v>
      </c>
      <c r="E67" s="234">
        <v>58</v>
      </c>
      <c r="F67" s="234">
        <v>43</v>
      </c>
      <c r="G67" s="242">
        <v>336</v>
      </c>
      <c r="H67" s="236">
        <v>240</v>
      </c>
      <c r="I67" s="237">
        <f t="shared" si="4"/>
        <v>50.4</v>
      </c>
      <c r="J67" s="238">
        <f t="shared" si="5"/>
        <v>16.8</v>
      </c>
      <c r="K67" s="239" t="s">
        <v>235</v>
      </c>
      <c r="L67" s="470"/>
      <c r="M67" s="393" t="s">
        <v>472</v>
      </c>
      <c r="N67" s="164" t="s">
        <v>327</v>
      </c>
      <c r="O67" s="156" t="s">
        <v>292</v>
      </c>
      <c r="P67" s="247">
        <v>839676.98</v>
      </c>
      <c r="Q67" s="248">
        <f t="shared" si="6"/>
        <v>125951.54699999999</v>
      </c>
      <c r="R67" s="248">
        <f t="shared" si="7"/>
        <v>41983.849000000002</v>
      </c>
      <c r="S67" s="164" t="s">
        <v>668</v>
      </c>
      <c r="T67" s="536">
        <v>753689</v>
      </c>
    </row>
    <row r="68" spans="1:20" ht="36">
      <c r="A68" s="228">
        <v>132802</v>
      </c>
      <c r="B68" s="96" t="s">
        <v>397</v>
      </c>
      <c r="C68" s="156" t="s">
        <v>139</v>
      </c>
      <c r="D68" s="156" t="s">
        <v>278</v>
      </c>
      <c r="E68" s="234"/>
      <c r="F68" s="234">
        <v>112</v>
      </c>
      <c r="G68" s="242">
        <v>165</v>
      </c>
      <c r="H68" s="236">
        <v>84</v>
      </c>
      <c r="I68" s="237">
        <f t="shared" si="4"/>
        <v>24.75</v>
      </c>
      <c r="J68" s="238">
        <f t="shared" si="5"/>
        <v>8.25</v>
      </c>
      <c r="K68" s="239" t="s">
        <v>235</v>
      </c>
      <c r="L68" s="470"/>
      <c r="M68" s="393" t="s">
        <v>472</v>
      </c>
      <c r="N68" s="164" t="s">
        <v>327</v>
      </c>
      <c r="O68" s="156" t="s">
        <v>292</v>
      </c>
      <c r="P68" s="247">
        <v>479545.06</v>
      </c>
      <c r="Q68" s="248">
        <f t="shared" si="6"/>
        <v>71931.758999999991</v>
      </c>
      <c r="R68" s="248">
        <f t="shared" si="7"/>
        <v>23977.253000000001</v>
      </c>
      <c r="S68" s="164" t="s">
        <v>674</v>
      </c>
      <c r="T68" s="411"/>
    </row>
    <row r="69" spans="1:20" ht="36">
      <c r="A69" s="228">
        <v>132806</v>
      </c>
      <c r="B69" s="96" t="s">
        <v>398</v>
      </c>
      <c r="C69" s="156" t="s">
        <v>203</v>
      </c>
      <c r="D69" s="156" t="s">
        <v>279</v>
      </c>
      <c r="E69" s="234">
        <v>158</v>
      </c>
      <c r="F69" s="234">
        <v>169</v>
      </c>
      <c r="G69" s="242">
        <v>189</v>
      </c>
      <c r="H69" s="236">
        <v>230</v>
      </c>
      <c r="I69" s="237">
        <f t="shared" si="4"/>
        <v>28.349999999999998</v>
      </c>
      <c r="J69" s="238">
        <f t="shared" si="5"/>
        <v>9.4500000000000011</v>
      </c>
      <c r="K69" s="239" t="s">
        <v>235</v>
      </c>
      <c r="L69" s="470"/>
      <c r="M69" s="393" t="s">
        <v>472</v>
      </c>
      <c r="N69" s="164" t="s">
        <v>327</v>
      </c>
      <c r="O69" s="156" t="s">
        <v>292</v>
      </c>
      <c r="P69" s="247">
        <v>318859.40999999997</v>
      </c>
      <c r="Q69" s="248">
        <f t="shared" si="6"/>
        <v>47828.911499999995</v>
      </c>
      <c r="R69" s="248">
        <f t="shared" si="7"/>
        <v>15942.970499999999</v>
      </c>
      <c r="S69" s="164" t="s">
        <v>674</v>
      </c>
      <c r="T69" s="411"/>
    </row>
    <row r="70" spans="1:20" ht="36">
      <c r="A70" s="228">
        <v>138252</v>
      </c>
      <c r="B70" s="96" t="s">
        <v>399</v>
      </c>
      <c r="C70" s="156" t="s">
        <v>203</v>
      </c>
      <c r="D70" s="156" t="s">
        <v>280</v>
      </c>
      <c r="E70" s="234">
        <v>51</v>
      </c>
      <c r="F70" s="234">
        <v>36</v>
      </c>
      <c r="G70" s="242">
        <v>54</v>
      </c>
      <c r="H70" s="236">
        <v>54</v>
      </c>
      <c r="I70" s="237">
        <f t="shared" si="4"/>
        <v>8.1</v>
      </c>
      <c r="J70" s="238">
        <f t="shared" si="5"/>
        <v>2.7</v>
      </c>
      <c r="K70" s="239" t="s">
        <v>235</v>
      </c>
      <c r="L70" s="470"/>
      <c r="M70" s="393" t="s">
        <v>472</v>
      </c>
      <c r="N70" s="164" t="s">
        <v>327</v>
      </c>
      <c r="O70" s="156" t="s">
        <v>292</v>
      </c>
      <c r="P70" s="247">
        <v>181883.84</v>
      </c>
      <c r="Q70" s="248">
        <f t="shared" si="6"/>
        <v>27282.575999999997</v>
      </c>
      <c r="R70" s="248">
        <f t="shared" si="7"/>
        <v>9094.1920000000009</v>
      </c>
      <c r="S70" s="164" t="s">
        <v>668</v>
      </c>
      <c r="T70" s="536">
        <v>132869</v>
      </c>
    </row>
    <row r="71" spans="1:20" ht="36">
      <c r="A71" s="228">
        <v>131336</v>
      </c>
      <c r="B71" s="96" t="s">
        <v>400</v>
      </c>
      <c r="C71" s="156" t="s">
        <v>43</v>
      </c>
      <c r="D71" s="156" t="s">
        <v>326</v>
      </c>
      <c r="E71" s="234">
        <v>157</v>
      </c>
      <c r="F71" s="234">
        <v>165</v>
      </c>
      <c r="G71" s="242">
        <v>569</v>
      </c>
      <c r="H71" s="236">
        <v>570</v>
      </c>
      <c r="I71" s="237">
        <f t="shared" si="4"/>
        <v>85.35</v>
      </c>
      <c r="J71" s="238">
        <f t="shared" si="5"/>
        <v>28.450000000000003</v>
      </c>
      <c r="K71" s="239" t="s">
        <v>235</v>
      </c>
      <c r="L71" s="470"/>
      <c r="M71" s="393" t="s">
        <v>472</v>
      </c>
      <c r="N71" s="164" t="s">
        <v>327</v>
      </c>
      <c r="O71" s="156" t="s">
        <v>292</v>
      </c>
      <c r="P71" s="247">
        <v>1990758.3</v>
      </c>
      <c r="Q71" s="248">
        <f t="shared" si="6"/>
        <v>298613.745</v>
      </c>
      <c r="R71" s="248">
        <f t="shared" si="7"/>
        <v>99537.915000000008</v>
      </c>
      <c r="S71" s="164" t="s">
        <v>668</v>
      </c>
      <c r="T71" s="536">
        <v>1190835</v>
      </c>
    </row>
    <row r="72" spans="1:20" ht="36">
      <c r="A72" s="228">
        <v>138143</v>
      </c>
      <c r="B72" s="96" t="s">
        <v>401</v>
      </c>
      <c r="C72" s="156" t="s">
        <v>43</v>
      </c>
      <c r="D72" s="156" t="s">
        <v>263</v>
      </c>
      <c r="E72" s="234">
        <v>136</v>
      </c>
      <c r="F72" s="234">
        <v>111</v>
      </c>
      <c r="G72" s="242">
        <v>167</v>
      </c>
      <c r="H72" s="236">
        <v>170</v>
      </c>
      <c r="I72" s="237">
        <f t="shared" si="4"/>
        <v>25.05</v>
      </c>
      <c r="J72" s="238">
        <f t="shared" si="5"/>
        <v>8.35</v>
      </c>
      <c r="K72" s="239" t="s">
        <v>235</v>
      </c>
      <c r="L72" s="470"/>
      <c r="M72" s="393" t="s">
        <v>472</v>
      </c>
      <c r="N72" s="164" t="s">
        <v>327</v>
      </c>
      <c r="O72" s="156" t="s">
        <v>292</v>
      </c>
      <c r="P72" s="247">
        <v>581166.86</v>
      </c>
      <c r="Q72" s="248">
        <f t="shared" si="6"/>
        <v>87175.028999999995</v>
      </c>
      <c r="R72" s="248">
        <f t="shared" si="7"/>
        <v>29058.343000000001</v>
      </c>
      <c r="S72" s="164" t="s">
        <v>668</v>
      </c>
      <c r="T72" s="536">
        <v>340247</v>
      </c>
    </row>
    <row r="73" spans="1:20" ht="36">
      <c r="A73" s="228">
        <v>131352</v>
      </c>
      <c r="B73" s="96" t="s">
        <v>402</v>
      </c>
      <c r="C73" s="156" t="s">
        <v>43</v>
      </c>
      <c r="D73" s="156" t="s">
        <v>281</v>
      </c>
      <c r="E73" s="234">
        <v>69</v>
      </c>
      <c r="F73" s="234">
        <v>57</v>
      </c>
      <c r="G73" s="242">
        <v>476</v>
      </c>
      <c r="H73" s="236">
        <v>500</v>
      </c>
      <c r="I73" s="237">
        <f t="shared" si="4"/>
        <v>71.399999999999991</v>
      </c>
      <c r="J73" s="238">
        <f t="shared" si="5"/>
        <v>23.8</v>
      </c>
      <c r="K73" s="239" t="s">
        <v>235</v>
      </c>
      <c r="L73" s="470"/>
      <c r="M73" s="393" t="s">
        <v>472</v>
      </c>
      <c r="N73" s="164" t="s">
        <v>327</v>
      </c>
      <c r="O73" s="156" t="s">
        <v>292</v>
      </c>
      <c r="P73" s="247">
        <v>1665321.46</v>
      </c>
      <c r="Q73" s="248">
        <f t="shared" si="6"/>
        <v>249798.21899999998</v>
      </c>
      <c r="R73" s="248">
        <f t="shared" si="7"/>
        <v>83266.073000000004</v>
      </c>
      <c r="S73" s="164" t="s">
        <v>668</v>
      </c>
      <c r="T73" s="536">
        <v>1050000</v>
      </c>
    </row>
    <row r="74" spans="1:20" ht="36">
      <c r="A74" s="228">
        <v>138155</v>
      </c>
      <c r="B74" s="96" t="s">
        <v>403</v>
      </c>
      <c r="C74" s="156" t="s">
        <v>43</v>
      </c>
      <c r="D74" s="156" t="s">
        <v>281</v>
      </c>
      <c r="E74" s="234">
        <v>46</v>
      </c>
      <c r="F74" s="234">
        <v>36</v>
      </c>
      <c r="G74" s="242">
        <v>210</v>
      </c>
      <c r="H74" s="236">
        <v>220</v>
      </c>
      <c r="I74" s="237">
        <f t="shared" ref="I74:I83" si="8">G74*15%</f>
        <v>31.5</v>
      </c>
      <c r="J74" s="238">
        <f t="shared" ref="J74:J83" si="9">G74*5%</f>
        <v>10.5</v>
      </c>
      <c r="K74" s="239" t="s">
        <v>235</v>
      </c>
      <c r="L74" s="470"/>
      <c r="M74" s="393" t="s">
        <v>472</v>
      </c>
      <c r="N74" s="164" t="s">
        <v>327</v>
      </c>
      <c r="O74" s="156" t="s">
        <v>292</v>
      </c>
      <c r="P74" s="247">
        <v>738514.17</v>
      </c>
      <c r="Q74" s="248">
        <f t="shared" ref="Q74:Q83" si="10">P74*15%</f>
        <v>110777.12550000001</v>
      </c>
      <c r="R74" s="248">
        <f t="shared" ref="R74:R83" si="11">P74*5%</f>
        <v>36925.708500000001</v>
      </c>
      <c r="S74" s="164" t="s">
        <v>668</v>
      </c>
      <c r="T74" s="536">
        <v>469964</v>
      </c>
    </row>
    <row r="75" spans="1:20" ht="36">
      <c r="A75" s="228">
        <v>131641</v>
      </c>
      <c r="B75" s="96" t="s">
        <v>404</v>
      </c>
      <c r="C75" s="156" t="s">
        <v>43</v>
      </c>
      <c r="D75" s="156" t="s">
        <v>256</v>
      </c>
      <c r="E75" s="234">
        <v>75</v>
      </c>
      <c r="F75" s="234">
        <v>70</v>
      </c>
      <c r="G75" s="242">
        <v>255</v>
      </c>
      <c r="H75" s="236">
        <v>250</v>
      </c>
      <c r="I75" s="237">
        <f t="shared" si="8"/>
        <v>38.25</v>
      </c>
      <c r="J75" s="238">
        <f t="shared" si="9"/>
        <v>12.75</v>
      </c>
      <c r="K75" s="239" t="s">
        <v>235</v>
      </c>
      <c r="L75" s="470"/>
      <c r="M75" s="393" t="s">
        <v>472</v>
      </c>
      <c r="N75" s="164" t="s">
        <v>327</v>
      </c>
      <c r="O75" s="156" t="s">
        <v>292</v>
      </c>
      <c r="P75" s="247">
        <v>845881.43</v>
      </c>
      <c r="Q75" s="248">
        <f t="shared" si="10"/>
        <v>126882.2145</v>
      </c>
      <c r="R75" s="248">
        <f t="shared" si="11"/>
        <v>42294.071500000005</v>
      </c>
      <c r="S75" s="164" t="s">
        <v>668</v>
      </c>
      <c r="T75" s="536">
        <v>538288</v>
      </c>
    </row>
    <row r="76" spans="1:20" ht="36">
      <c r="A76" s="228">
        <v>131643</v>
      </c>
      <c r="B76" s="96" t="s">
        <v>405</v>
      </c>
      <c r="C76" s="156" t="s">
        <v>43</v>
      </c>
      <c r="D76" s="156" t="s">
        <v>256</v>
      </c>
      <c r="E76" s="234">
        <v>196</v>
      </c>
      <c r="F76" s="234">
        <v>180</v>
      </c>
      <c r="G76" s="242">
        <v>589</v>
      </c>
      <c r="H76" s="236">
        <v>560</v>
      </c>
      <c r="I76" s="237">
        <f t="shared" si="8"/>
        <v>88.35</v>
      </c>
      <c r="J76" s="238">
        <f t="shared" si="9"/>
        <v>29.450000000000003</v>
      </c>
      <c r="K76" s="239" t="s">
        <v>235</v>
      </c>
      <c r="L76" s="470"/>
      <c r="M76" s="393" t="s">
        <v>472</v>
      </c>
      <c r="N76" s="164" t="s">
        <v>327</v>
      </c>
      <c r="O76" s="156" t="s">
        <v>292</v>
      </c>
      <c r="P76" s="247">
        <v>1957521.75</v>
      </c>
      <c r="Q76" s="248">
        <f t="shared" si="10"/>
        <v>293628.26250000001</v>
      </c>
      <c r="R76" s="248">
        <f t="shared" si="11"/>
        <v>97876.087500000009</v>
      </c>
      <c r="S76" s="164" t="s">
        <v>668</v>
      </c>
      <c r="T76" s="536">
        <v>1170954</v>
      </c>
    </row>
    <row r="77" spans="1:20" ht="36">
      <c r="A77" s="228">
        <v>131677</v>
      </c>
      <c r="B77" s="96" t="s">
        <v>406</v>
      </c>
      <c r="C77" s="156" t="s">
        <v>43</v>
      </c>
      <c r="D77" s="156" t="s">
        <v>262</v>
      </c>
      <c r="E77" s="234">
        <v>17</v>
      </c>
      <c r="F77" s="234">
        <v>26</v>
      </c>
      <c r="G77" s="242">
        <v>388</v>
      </c>
      <c r="H77" s="236">
        <v>400</v>
      </c>
      <c r="I77" s="237">
        <f t="shared" si="8"/>
        <v>58.199999999999996</v>
      </c>
      <c r="J77" s="238">
        <f t="shared" si="9"/>
        <v>19.400000000000002</v>
      </c>
      <c r="K77" s="239" t="s">
        <v>235</v>
      </c>
      <c r="L77" s="470"/>
      <c r="M77" s="393" t="s">
        <v>472</v>
      </c>
      <c r="N77" s="164" t="s">
        <v>327</v>
      </c>
      <c r="O77" s="156" t="s">
        <v>292</v>
      </c>
      <c r="P77" s="247">
        <v>1385291.56</v>
      </c>
      <c r="Q77" s="248">
        <f t="shared" si="10"/>
        <v>207793.734</v>
      </c>
      <c r="R77" s="248">
        <f t="shared" si="11"/>
        <v>69264.578000000009</v>
      </c>
      <c r="S77" s="164" t="s">
        <v>668</v>
      </c>
      <c r="T77" s="536">
        <v>811025</v>
      </c>
    </row>
    <row r="78" spans="1:20" ht="36">
      <c r="A78" s="228">
        <v>131620</v>
      </c>
      <c r="B78" s="96" t="s">
        <v>407</v>
      </c>
      <c r="C78" s="156" t="s">
        <v>43</v>
      </c>
      <c r="D78" s="156" t="s">
        <v>282</v>
      </c>
      <c r="E78" s="234">
        <v>116</v>
      </c>
      <c r="F78" s="234">
        <v>111</v>
      </c>
      <c r="G78" s="242">
        <v>172</v>
      </c>
      <c r="H78" s="236">
        <v>180</v>
      </c>
      <c r="I78" s="237">
        <f t="shared" si="8"/>
        <v>25.8</v>
      </c>
      <c r="J78" s="238">
        <f t="shared" si="9"/>
        <v>8.6</v>
      </c>
      <c r="K78" s="239" t="s">
        <v>235</v>
      </c>
      <c r="L78" s="470"/>
      <c r="M78" s="393" t="s">
        <v>472</v>
      </c>
      <c r="N78" s="164" t="s">
        <v>327</v>
      </c>
      <c r="O78" s="156" t="s">
        <v>292</v>
      </c>
      <c r="P78" s="247">
        <v>596848.65</v>
      </c>
      <c r="Q78" s="248">
        <f t="shared" si="10"/>
        <v>89527.297500000001</v>
      </c>
      <c r="R78" s="248">
        <f t="shared" si="11"/>
        <v>29842.432500000003</v>
      </c>
      <c r="S78" s="164" t="s">
        <v>668</v>
      </c>
      <c r="T78" s="536">
        <v>348681</v>
      </c>
    </row>
    <row r="79" spans="1:20" ht="36">
      <c r="A79" s="228">
        <v>131634</v>
      </c>
      <c r="B79" s="96" t="s">
        <v>408</v>
      </c>
      <c r="C79" s="156" t="s">
        <v>43</v>
      </c>
      <c r="D79" s="156" t="s">
        <v>283</v>
      </c>
      <c r="E79" s="234">
        <v>50</v>
      </c>
      <c r="F79" s="234">
        <v>36</v>
      </c>
      <c r="G79" s="242">
        <v>444</v>
      </c>
      <c r="H79" s="236">
        <v>510</v>
      </c>
      <c r="I79" s="237">
        <f t="shared" si="8"/>
        <v>66.599999999999994</v>
      </c>
      <c r="J79" s="238">
        <f t="shared" si="9"/>
        <v>22.200000000000003</v>
      </c>
      <c r="K79" s="239" t="s">
        <v>235</v>
      </c>
      <c r="L79" s="470"/>
      <c r="M79" s="393" t="s">
        <v>472</v>
      </c>
      <c r="N79" s="164" t="s">
        <v>327</v>
      </c>
      <c r="O79" s="156" t="s">
        <v>292</v>
      </c>
      <c r="P79" s="247">
        <v>1757305.47</v>
      </c>
      <c r="Q79" s="248">
        <f t="shared" si="10"/>
        <v>263595.82049999997</v>
      </c>
      <c r="R79" s="248">
        <f t="shared" si="11"/>
        <v>87865.27350000001</v>
      </c>
      <c r="S79" s="164" t="s">
        <v>674</v>
      </c>
      <c r="T79" s="411"/>
    </row>
    <row r="80" spans="1:20" ht="36">
      <c r="A80" s="228">
        <v>131678</v>
      </c>
      <c r="B80" s="96" t="s">
        <v>409</v>
      </c>
      <c r="C80" s="156" t="s">
        <v>43</v>
      </c>
      <c r="D80" s="156" t="s">
        <v>262</v>
      </c>
      <c r="E80" s="234">
        <v>44</v>
      </c>
      <c r="F80" s="234">
        <v>36</v>
      </c>
      <c r="G80" s="242">
        <v>260</v>
      </c>
      <c r="H80" s="236">
        <v>300</v>
      </c>
      <c r="I80" s="237">
        <f t="shared" si="8"/>
        <v>39</v>
      </c>
      <c r="J80" s="238">
        <f t="shared" si="9"/>
        <v>13</v>
      </c>
      <c r="K80" s="239" t="s">
        <v>235</v>
      </c>
      <c r="L80" s="470"/>
      <c r="M80" s="393" t="s">
        <v>472</v>
      </c>
      <c r="N80" s="164" t="s">
        <v>327</v>
      </c>
      <c r="O80" s="156" t="s">
        <v>292</v>
      </c>
      <c r="P80" s="247">
        <v>1030218.18</v>
      </c>
      <c r="Q80" s="248">
        <f t="shared" si="10"/>
        <v>154532.72700000001</v>
      </c>
      <c r="R80" s="248">
        <f t="shared" si="11"/>
        <v>51510.909000000007</v>
      </c>
      <c r="S80" s="164" t="s">
        <v>668</v>
      </c>
      <c r="T80" s="536">
        <v>655593</v>
      </c>
    </row>
    <row r="81" spans="1:20" ht="36">
      <c r="A81" s="228">
        <v>133949</v>
      </c>
      <c r="B81" s="96" t="s">
        <v>410</v>
      </c>
      <c r="C81" s="156" t="s">
        <v>43</v>
      </c>
      <c r="D81" s="156" t="s">
        <v>283</v>
      </c>
      <c r="E81" s="234">
        <v>14</v>
      </c>
      <c r="F81" s="234">
        <v>14</v>
      </c>
      <c r="G81" s="243">
        <v>1536</v>
      </c>
      <c r="H81" s="236">
        <v>1550</v>
      </c>
      <c r="I81" s="237">
        <f t="shared" si="8"/>
        <v>230.39999999999998</v>
      </c>
      <c r="J81" s="238">
        <f t="shared" si="9"/>
        <v>76.800000000000011</v>
      </c>
      <c r="K81" s="239" t="s">
        <v>235</v>
      </c>
      <c r="L81" s="470"/>
      <c r="M81" s="393" t="s">
        <v>472</v>
      </c>
      <c r="N81" s="164" t="s">
        <v>327</v>
      </c>
      <c r="O81" s="156" t="s">
        <v>292</v>
      </c>
      <c r="P81" s="247">
        <v>5376853.5999999996</v>
      </c>
      <c r="Q81" s="248">
        <f t="shared" si="10"/>
        <v>806528.03999999992</v>
      </c>
      <c r="R81" s="248">
        <f t="shared" si="11"/>
        <v>268842.68</v>
      </c>
      <c r="S81" s="164" t="s">
        <v>675</v>
      </c>
      <c r="T81" s="536">
        <v>1774206</v>
      </c>
    </row>
    <row r="82" spans="1:20" ht="36">
      <c r="A82" s="228">
        <v>131648</v>
      </c>
      <c r="B82" s="96" t="s">
        <v>411</v>
      </c>
      <c r="C82" s="156" t="s">
        <v>43</v>
      </c>
      <c r="D82" s="156" t="s">
        <v>249</v>
      </c>
      <c r="E82" s="234">
        <v>720</v>
      </c>
      <c r="F82" s="234">
        <v>480</v>
      </c>
      <c r="G82" s="243">
        <v>4021</v>
      </c>
      <c r="H82" s="236">
        <v>4050</v>
      </c>
      <c r="I82" s="237">
        <f t="shared" si="8"/>
        <v>603.15</v>
      </c>
      <c r="J82" s="238">
        <f t="shared" si="9"/>
        <v>201.05</v>
      </c>
      <c r="K82" s="239" t="s">
        <v>235</v>
      </c>
      <c r="L82" s="470"/>
      <c r="M82" s="393" t="s">
        <v>472</v>
      </c>
      <c r="N82" s="164" t="s">
        <v>327</v>
      </c>
      <c r="O82" s="156" t="s">
        <v>292</v>
      </c>
      <c r="P82" s="247">
        <v>14073857</v>
      </c>
      <c r="Q82" s="248">
        <f t="shared" si="10"/>
        <v>2111078.5499999998</v>
      </c>
      <c r="R82" s="248">
        <f t="shared" si="11"/>
        <v>703692.85000000009</v>
      </c>
      <c r="S82" s="164" t="s">
        <v>668</v>
      </c>
      <c r="T82" s="536">
        <v>4900000</v>
      </c>
    </row>
    <row r="83" spans="1:20" ht="36">
      <c r="A83" s="228">
        <v>131689</v>
      </c>
      <c r="B83" s="96" t="s">
        <v>412</v>
      </c>
      <c r="C83" s="156" t="s">
        <v>43</v>
      </c>
      <c r="D83" s="156" t="s">
        <v>239</v>
      </c>
      <c r="E83" s="234">
        <v>155</v>
      </c>
      <c r="F83" s="234">
        <v>161</v>
      </c>
      <c r="G83" s="242">
        <v>293</v>
      </c>
      <c r="H83" s="236">
        <v>1150</v>
      </c>
      <c r="I83" s="237">
        <f t="shared" si="8"/>
        <v>43.949999999999996</v>
      </c>
      <c r="J83" s="238">
        <f t="shared" si="9"/>
        <v>14.65</v>
      </c>
      <c r="K83" s="239" t="s">
        <v>235</v>
      </c>
      <c r="L83" s="470"/>
      <c r="M83" s="393" t="s">
        <v>472</v>
      </c>
      <c r="N83" s="164" t="s">
        <v>327</v>
      </c>
      <c r="O83" s="156" t="s">
        <v>292</v>
      </c>
      <c r="P83" s="247">
        <v>4000000</v>
      </c>
      <c r="Q83" s="248">
        <f t="shared" si="10"/>
        <v>600000</v>
      </c>
      <c r="R83" s="248">
        <f t="shared" si="11"/>
        <v>200000</v>
      </c>
      <c r="S83" s="164" t="s">
        <v>668</v>
      </c>
      <c r="T83" s="536">
        <v>2800000</v>
      </c>
    </row>
    <row r="84" spans="1:20" ht="36">
      <c r="A84" s="230">
        <v>132827</v>
      </c>
      <c r="B84" s="229" t="s">
        <v>413</v>
      </c>
      <c r="C84" s="156" t="s">
        <v>113</v>
      </c>
      <c r="D84" s="156" t="s">
        <v>216</v>
      </c>
      <c r="E84" s="234">
        <v>18</v>
      </c>
      <c r="F84" s="234">
        <v>24</v>
      </c>
      <c r="G84" s="234">
        <v>182</v>
      </c>
      <c r="H84" s="236">
        <v>80</v>
      </c>
      <c r="I84" s="236" t="s">
        <v>290</v>
      </c>
      <c r="J84" s="240" t="s">
        <v>291</v>
      </c>
      <c r="K84" s="239" t="s">
        <v>235</v>
      </c>
      <c r="L84" s="470"/>
      <c r="M84" s="393" t="s">
        <v>472</v>
      </c>
      <c r="N84" s="164" t="s">
        <v>327</v>
      </c>
      <c r="O84" s="156" t="s">
        <v>292</v>
      </c>
      <c r="P84" s="247">
        <v>637149.28</v>
      </c>
      <c r="Q84" s="248" t="s">
        <v>291</v>
      </c>
      <c r="R84" s="248" t="s">
        <v>291</v>
      </c>
      <c r="S84" s="164" t="s">
        <v>668</v>
      </c>
      <c r="T84" s="411"/>
    </row>
    <row r="85" spans="1:20" ht="36">
      <c r="A85" s="230">
        <v>132830</v>
      </c>
      <c r="B85" s="229" t="s">
        <v>414</v>
      </c>
      <c r="C85" s="156" t="s">
        <v>113</v>
      </c>
      <c r="D85" s="156" t="s">
        <v>113</v>
      </c>
      <c r="E85" s="234">
        <v>29</v>
      </c>
      <c r="F85" s="234">
        <v>31</v>
      </c>
      <c r="G85" s="234">
        <v>74</v>
      </c>
      <c r="H85" s="236">
        <v>480</v>
      </c>
      <c r="I85" s="236" t="s">
        <v>290</v>
      </c>
      <c r="J85" s="240" t="s">
        <v>291</v>
      </c>
      <c r="K85" s="239" t="s">
        <v>235</v>
      </c>
      <c r="L85" s="470"/>
      <c r="M85" s="393" t="s">
        <v>472</v>
      </c>
      <c r="N85" s="164" t="s">
        <v>327</v>
      </c>
      <c r="O85" s="156" t="s">
        <v>292</v>
      </c>
      <c r="P85" s="247">
        <v>259839.86</v>
      </c>
      <c r="Q85" s="248" t="s">
        <v>291</v>
      </c>
      <c r="R85" s="248" t="s">
        <v>291</v>
      </c>
      <c r="S85" s="164" t="s">
        <v>668</v>
      </c>
      <c r="T85" s="411"/>
    </row>
    <row r="86" spans="1:20" ht="36">
      <c r="A86" s="230">
        <v>133913</v>
      </c>
      <c r="B86" s="229" t="s">
        <v>415</v>
      </c>
      <c r="C86" s="156" t="s">
        <v>113</v>
      </c>
      <c r="D86" s="156" t="s">
        <v>113</v>
      </c>
      <c r="E86" s="234">
        <v>66</v>
      </c>
      <c r="F86" s="234">
        <v>54</v>
      </c>
      <c r="G86" s="234">
        <v>476</v>
      </c>
      <c r="H86" s="236">
        <v>250</v>
      </c>
      <c r="I86" s="236" t="s">
        <v>290</v>
      </c>
      <c r="J86" s="240" t="s">
        <v>291</v>
      </c>
      <c r="K86" s="239" t="s">
        <v>235</v>
      </c>
      <c r="L86" s="470"/>
      <c r="M86" s="393" t="s">
        <v>472</v>
      </c>
      <c r="N86" s="164" t="s">
        <v>327</v>
      </c>
      <c r="O86" s="156" t="s">
        <v>292</v>
      </c>
      <c r="P86" s="247">
        <v>1668344.38</v>
      </c>
      <c r="Q86" s="248" t="s">
        <v>291</v>
      </c>
      <c r="R86" s="248" t="s">
        <v>291</v>
      </c>
      <c r="S86" s="164" t="s">
        <v>668</v>
      </c>
      <c r="T86" s="411"/>
    </row>
    <row r="87" spans="1:20" ht="36">
      <c r="A87" s="230">
        <v>133918</v>
      </c>
      <c r="B87" s="229" t="s">
        <v>416</v>
      </c>
      <c r="C87" s="156" t="s">
        <v>113</v>
      </c>
      <c r="D87" s="156" t="s">
        <v>293</v>
      </c>
      <c r="E87" s="234">
        <v>275</v>
      </c>
      <c r="F87" s="234">
        <v>226</v>
      </c>
      <c r="G87" s="234">
        <v>241</v>
      </c>
      <c r="H87" s="236">
        <v>170</v>
      </c>
      <c r="I87" s="236" t="s">
        <v>290</v>
      </c>
      <c r="J87" s="240" t="s">
        <v>291</v>
      </c>
      <c r="K87" s="239" t="s">
        <v>235</v>
      </c>
      <c r="L87" s="470"/>
      <c r="M87" s="393" t="s">
        <v>472</v>
      </c>
      <c r="N87" s="164" t="s">
        <v>327</v>
      </c>
      <c r="O87" s="156" t="s">
        <v>292</v>
      </c>
      <c r="P87" s="247">
        <v>846738.76</v>
      </c>
      <c r="Q87" s="248" t="s">
        <v>291</v>
      </c>
      <c r="R87" s="248" t="s">
        <v>291</v>
      </c>
      <c r="S87" s="164" t="s">
        <v>668</v>
      </c>
      <c r="T87" s="411"/>
    </row>
    <row r="88" spans="1:20" ht="36">
      <c r="A88" s="230">
        <v>129949</v>
      </c>
      <c r="B88" s="229" t="s">
        <v>417</v>
      </c>
      <c r="C88" s="156" t="s">
        <v>43</v>
      </c>
      <c r="D88" s="156" t="s">
        <v>263</v>
      </c>
      <c r="E88" s="234">
        <v>29</v>
      </c>
      <c r="F88" s="234">
        <v>37</v>
      </c>
      <c r="G88" s="234">
        <v>166</v>
      </c>
      <c r="H88" s="236">
        <v>300</v>
      </c>
      <c r="I88" s="236" t="s">
        <v>290</v>
      </c>
      <c r="J88" s="240" t="s">
        <v>291</v>
      </c>
      <c r="K88" s="239" t="s">
        <v>235</v>
      </c>
      <c r="L88" s="470"/>
      <c r="M88" s="393" t="s">
        <v>472</v>
      </c>
      <c r="N88" s="164" t="s">
        <v>327</v>
      </c>
      <c r="O88" s="156" t="s">
        <v>292</v>
      </c>
      <c r="P88" s="247">
        <v>583474</v>
      </c>
      <c r="Q88" s="248" t="s">
        <v>291</v>
      </c>
      <c r="R88" s="248" t="s">
        <v>291</v>
      </c>
      <c r="S88" s="164" t="s">
        <v>668</v>
      </c>
      <c r="T88" s="411"/>
    </row>
    <row r="89" spans="1:20" ht="36">
      <c r="A89" s="230">
        <v>132695</v>
      </c>
      <c r="B89" s="229" t="s">
        <v>418</v>
      </c>
      <c r="C89" s="156" t="s">
        <v>139</v>
      </c>
      <c r="D89" s="156" t="s">
        <v>261</v>
      </c>
      <c r="E89" s="234">
        <v>60</v>
      </c>
      <c r="F89" s="234">
        <v>67</v>
      </c>
      <c r="G89" s="234">
        <v>299</v>
      </c>
      <c r="H89" s="236">
        <v>300</v>
      </c>
      <c r="I89" s="236" t="s">
        <v>290</v>
      </c>
      <c r="J89" s="240" t="s">
        <v>291</v>
      </c>
      <c r="K89" s="239" t="s">
        <v>235</v>
      </c>
      <c r="L89" s="470"/>
      <c r="M89" s="393" t="s">
        <v>472</v>
      </c>
      <c r="N89" s="164" t="s">
        <v>327</v>
      </c>
      <c r="O89" s="156" t="s">
        <v>292</v>
      </c>
      <c r="P89" s="247">
        <v>1047383.04</v>
      </c>
      <c r="Q89" s="248" t="s">
        <v>291</v>
      </c>
      <c r="R89" s="248" t="s">
        <v>291</v>
      </c>
      <c r="S89" s="164" t="s">
        <v>668</v>
      </c>
      <c r="T89" s="411"/>
    </row>
    <row r="90" spans="1:20" ht="36">
      <c r="A90" s="230">
        <v>132715</v>
      </c>
      <c r="B90" s="229" t="s">
        <v>419</v>
      </c>
      <c r="C90" s="156" t="s">
        <v>139</v>
      </c>
      <c r="D90" s="156" t="s">
        <v>252</v>
      </c>
      <c r="E90" s="234">
        <v>72</v>
      </c>
      <c r="F90" s="234">
        <v>66</v>
      </c>
      <c r="G90" s="234">
        <v>582</v>
      </c>
      <c r="H90" s="236">
        <v>590</v>
      </c>
      <c r="I90" s="236" t="s">
        <v>290</v>
      </c>
      <c r="J90" s="240" t="s">
        <v>291</v>
      </c>
      <c r="K90" s="239" t="s">
        <v>235</v>
      </c>
      <c r="L90" s="470"/>
      <c r="M90" s="393" t="s">
        <v>472</v>
      </c>
      <c r="N90" s="164" t="s">
        <v>327</v>
      </c>
      <c r="O90" s="156" t="s">
        <v>292</v>
      </c>
      <c r="P90" s="247">
        <v>2038678.66</v>
      </c>
      <c r="Q90" s="248" t="s">
        <v>291</v>
      </c>
      <c r="R90" s="248" t="s">
        <v>291</v>
      </c>
      <c r="S90" s="164" t="s">
        <v>668</v>
      </c>
      <c r="T90" s="411"/>
    </row>
    <row r="91" spans="1:20" ht="37.15" customHeight="1">
      <c r="A91" s="230">
        <v>133302</v>
      </c>
      <c r="B91" s="229" t="s">
        <v>420</v>
      </c>
      <c r="C91" s="156" t="s">
        <v>139</v>
      </c>
      <c r="D91" s="156" t="s">
        <v>250</v>
      </c>
      <c r="E91" s="234">
        <v>123</v>
      </c>
      <c r="F91" s="234">
        <v>124</v>
      </c>
      <c r="G91" s="234">
        <v>214</v>
      </c>
      <c r="H91" s="236">
        <v>220</v>
      </c>
      <c r="I91" s="236" t="s">
        <v>290</v>
      </c>
      <c r="J91" s="240" t="s">
        <v>291</v>
      </c>
      <c r="K91" s="239" t="s">
        <v>235</v>
      </c>
      <c r="L91" s="470"/>
      <c r="M91" s="393" t="s">
        <v>472</v>
      </c>
      <c r="N91" s="164" t="s">
        <v>327</v>
      </c>
      <c r="O91" s="156" t="s">
        <v>292</v>
      </c>
      <c r="P91" s="247">
        <v>747978.53</v>
      </c>
      <c r="Q91" s="248" t="s">
        <v>291</v>
      </c>
      <c r="R91" s="248" t="s">
        <v>291</v>
      </c>
      <c r="S91" s="164" t="s">
        <v>668</v>
      </c>
      <c r="T91" s="411"/>
    </row>
    <row r="92" spans="1:20" ht="36">
      <c r="A92" s="230">
        <v>132709</v>
      </c>
      <c r="B92" s="229" t="s">
        <v>421</v>
      </c>
      <c r="C92" s="156" t="s">
        <v>139</v>
      </c>
      <c r="D92" s="156" t="s">
        <v>238</v>
      </c>
      <c r="E92" s="234">
        <v>649</v>
      </c>
      <c r="F92" s="244">
        <v>1043</v>
      </c>
      <c r="G92" s="234">
        <v>139</v>
      </c>
      <c r="H92" s="236">
        <v>60</v>
      </c>
      <c r="I92" s="236" t="s">
        <v>290</v>
      </c>
      <c r="J92" s="240" t="s">
        <v>291</v>
      </c>
      <c r="K92" s="239" t="s">
        <v>235</v>
      </c>
      <c r="L92" s="470"/>
      <c r="M92" s="393" t="s">
        <v>472</v>
      </c>
      <c r="N92" s="164" t="s">
        <v>327</v>
      </c>
      <c r="O92" s="156" t="s">
        <v>292</v>
      </c>
      <c r="P92" s="247">
        <v>197170.91</v>
      </c>
      <c r="Q92" s="248" t="s">
        <v>291</v>
      </c>
      <c r="R92" s="248" t="s">
        <v>291</v>
      </c>
      <c r="S92" s="164" t="s">
        <v>668</v>
      </c>
      <c r="T92" s="411"/>
    </row>
    <row r="93" spans="1:20" ht="40.15" customHeight="1">
      <c r="A93" s="230">
        <v>132710</v>
      </c>
      <c r="B93" s="229" t="s">
        <v>422</v>
      </c>
      <c r="C93" s="156" t="s">
        <v>139</v>
      </c>
      <c r="D93" s="156" t="s">
        <v>294</v>
      </c>
      <c r="E93" s="234">
        <v>153</v>
      </c>
      <c r="F93" s="234">
        <v>145</v>
      </c>
      <c r="G93" s="234">
        <v>761</v>
      </c>
      <c r="H93" s="236">
        <v>290</v>
      </c>
      <c r="I93" s="236" t="s">
        <v>290</v>
      </c>
      <c r="J93" s="240" t="s">
        <v>291</v>
      </c>
      <c r="K93" s="239" t="s">
        <v>235</v>
      </c>
      <c r="L93" s="470"/>
      <c r="M93" s="393" t="s">
        <v>472</v>
      </c>
      <c r="N93" s="164" t="s">
        <v>327</v>
      </c>
      <c r="O93" s="156" t="s">
        <v>292</v>
      </c>
      <c r="P93" s="247">
        <v>807431.04</v>
      </c>
      <c r="Q93" s="248" t="s">
        <v>291</v>
      </c>
      <c r="R93" s="248" t="s">
        <v>291</v>
      </c>
      <c r="S93" s="164" t="s">
        <v>668</v>
      </c>
      <c r="T93" s="411"/>
    </row>
    <row r="94" spans="1:20" ht="38.450000000000003" customHeight="1">
      <c r="A94" s="230">
        <v>138137</v>
      </c>
      <c r="B94" s="229" t="s">
        <v>423</v>
      </c>
      <c r="C94" s="156" t="s">
        <v>139</v>
      </c>
      <c r="D94" s="156" t="s">
        <v>238</v>
      </c>
      <c r="E94" s="234">
        <v>118</v>
      </c>
      <c r="F94" s="234">
        <v>107</v>
      </c>
      <c r="G94" s="234">
        <v>551</v>
      </c>
      <c r="H94" s="236">
        <v>552</v>
      </c>
      <c r="I94" s="236" t="s">
        <v>290</v>
      </c>
      <c r="J94" s="240" t="s">
        <v>291</v>
      </c>
      <c r="K94" s="239" t="s">
        <v>235</v>
      </c>
      <c r="L94" s="470"/>
      <c r="M94" s="393" t="s">
        <v>472</v>
      </c>
      <c r="N94" s="164" t="s">
        <v>327</v>
      </c>
      <c r="O94" s="156" t="s">
        <v>292</v>
      </c>
      <c r="P94" s="247">
        <v>1929056.55</v>
      </c>
      <c r="Q94" s="248" t="s">
        <v>291</v>
      </c>
      <c r="R94" s="248" t="s">
        <v>291</v>
      </c>
      <c r="S94" s="164" t="s">
        <v>668</v>
      </c>
      <c r="T94" s="411"/>
    </row>
    <row r="95" spans="1:20" ht="36">
      <c r="A95" s="230">
        <v>133673</v>
      </c>
      <c r="B95" s="229" t="s">
        <v>424</v>
      </c>
      <c r="C95" s="156" t="s">
        <v>236</v>
      </c>
      <c r="D95" s="156" t="s">
        <v>288</v>
      </c>
      <c r="E95" s="234">
        <v>34</v>
      </c>
      <c r="F95" s="234">
        <v>33</v>
      </c>
      <c r="G95" s="234">
        <v>310</v>
      </c>
      <c r="H95" s="236">
        <v>324</v>
      </c>
      <c r="I95" s="236" t="s">
        <v>290</v>
      </c>
      <c r="J95" s="240" t="s">
        <v>291</v>
      </c>
      <c r="K95" s="239" t="s">
        <v>235</v>
      </c>
      <c r="L95" s="470"/>
      <c r="M95" s="393" t="s">
        <v>472</v>
      </c>
      <c r="N95" s="164" t="s">
        <v>327</v>
      </c>
      <c r="O95" s="156" t="s">
        <v>292</v>
      </c>
      <c r="P95" s="247">
        <v>1132581.82</v>
      </c>
      <c r="Q95" s="248" t="s">
        <v>291</v>
      </c>
      <c r="R95" s="248" t="s">
        <v>291</v>
      </c>
      <c r="S95" s="164" t="s">
        <v>668</v>
      </c>
      <c r="T95" s="411"/>
    </row>
    <row r="96" spans="1:20" ht="38.450000000000003" customHeight="1">
      <c r="A96" s="230">
        <v>133674</v>
      </c>
      <c r="B96" s="229" t="s">
        <v>425</v>
      </c>
      <c r="C96" s="156" t="s">
        <v>236</v>
      </c>
      <c r="D96" s="156" t="s">
        <v>288</v>
      </c>
      <c r="E96" s="234">
        <v>127</v>
      </c>
      <c r="F96" s="234">
        <v>123</v>
      </c>
      <c r="G96" s="234">
        <v>143</v>
      </c>
      <c r="H96" s="236">
        <v>144</v>
      </c>
      <c r="I96" s="236" t="s">
        <v>290</v>
      </c>
      <c r="J96" s="240" t="s">
        <v>291</v>
      </c>
      <c r="K96" s="239" t="s">
        <v>235</v>
      </c>
      <c r="L96" s="470"/>
      <c r="M96" s="393" t="s">
        <v>472</v>
      </c>
      <c r="N96" s="164" t="s">
        <v>327</v>
      </c>
      <c r="O96" s="156" t="s">
        <v>292</v>
      </c>
      <c r="P96" s="247">
        <v>503065.87</v>
      </c>
      <c r="Q96" s="248" t="s">
        <v>291</v>
      </c>
      <c r="R96" s="248" t="s">
        <v>291</v>
      </c>
      <c r="S96" s="164" t="s">
        <v>668</v>
      </c>
      <c r="T96" s="411"/>
    </row>
    <row r="97" spans="1:20" ht="36">
      <c r="A97" s="230">
        <v>133678</v>
      </c>
      <c r="B97" s="229" t="s">
        <v>426</v>
      </c>
      <c r="C97" s="156" t="s">
        <v>236</v>
      </c>
      <c r="D97" s="156" t="s">
        <v>288</v>
      </c>
      <c r="E97" s="234">
        <v>162</v>
      </c>
      <c r="F97" s="234">
        <v>146</v>
      </c>
      <c r="G97" s="234">
        <v>90</v>
      </c>
      <c r="H97" s="236">
        <v>28</v>
      </c>
      <c r="I97" s="236" t="s">
        <v>290</v>
      </c>
      <c r="J97" s="240" t="s">
        <v>291</v>
      </c>
      <c r="K97" s="239" t="s">
        <v>235</v>
      </c>
      <c r="L97" s="470"/>
      <c r="M97" s="393" t="s">
        <v>472</v>
      </c>
      <c r="N97" s="164" t="s">
        <v>327</v>
      </c>
      <c r="O97" s="156" t="s">
        <v>292</v>
      </c>
      <c r="P97" s="247">
        <v>84746.8</v>
      </c>
      <c r="Q97" s="248" t="s">
        <v>291</v>
      </c>
      <c r="R97" s="248" t="s">
        <v>291</v>
      </c>
      <c r="S97" s="164" t="s">
        <v>668</v>
      </c>
      <c r="T97" s="411"/>
    </row>
    <row r="98" spans="1:20" ht="36">
      <c r="A98" s="228">
        <v>132705</v>
      </c>
      <c r="B98" s="229" t="s">
        <v>427</v>
      </c>
      <c r="C98" s="156" t="s">
        <v>139</v>
      </c>
      <c r="D98" s="156" t="s">
        <v>238</v>
      </c>
      <c r="E98" s="234">
        <v>101</v>
      </c>
      <c r="F98" s="234">
        <v>100</v>
      </c>
      <c r="G98" s="235">
        <v>76</v>
      </c>
      <c r="H98" s="236">
        <v>12</v>
      </c>
      <c r="I98" s="236" t="s">
        <v>290</v>
      </c>
      <c r="J98" s="240" t="s">
        <v>291</v>
      </c>
      <c r="K98" s="239" t="s">
        <v>235</v>
      </c>
      <c r="L98" s="470"/>
      <c r="M98" s="393" t="s">
        <v>472</v>
      </c>
      <c r="N98" s="164" t="s">
        <v>327</v>
      </c>
      <c r="O98" s="156" t="s">
        <v>292</v>
      </c>
      <c r="P98" s="247">
        <v>38935</v>
      </c>
      <c r="Q98" s="248" t="s">
        <v>291</v>
      </c>
      <c r="R98" s="248" t="s">
        <v>291</v>
      </c>
      <c r="S98" s="164" t="s">
        <v>668</v>
      </c>
      <c r="T98" s="411"/>
    </row>
    <row r="99" spans="1:20" ht="43.9" customHeight="1">
      <c r="A99" s="228">
        <v>133378</v>
      </c>
      <c r="B99" s="229" t="s">
        <v>428</v>
      </c>
      <c r="C99" s="156" t="s">
        <v>203</v>
      </c>
      <c r="D99" s="156" t="s">
        <v>248</v>
      </c>
      <c r="E99" s="234">
        <v>287</v>
      </c>
      <c r="F99" s="234"/>
      <c r="G99" s="235">
        <v>299</v>
      </c>
      <c r="H99" s="236">
        <v>20</v>
      </c>
      <c r="I99" s="236" t="s">
        <v>290</v>
      </c>
      <c r="J99" s="240" t="s">
        <v>291</v>
      </c>
      <c r="K99" s="239" t="s">
        <v>235</v>
      </c>
      <c r="L99" s="470"/>
      <c r="M99" s="393" t="s">
        <v>472</v>
      </c>
      <c r="N99" s="164" t="s">
        <v>327</v>
      </c>
      <c r="O99" s="156" t="s">
        <v>292</v>
      </c>
      <c r="P99" s="247">
        <v>68159.19</v>
      </c>
      <c r="Q99" s="248" t="s">
        <v>291</v>
      </c>
      <c r="R99" s="248" t="s">
        <v>291</v>
      </c>
      <c r="S99" s="164" t="s">
        <v>674</v>
      </c>
      <c r="T99" s="411"/>
    </row>
    <row r="100" spans="1:20" ht="36">
      <c r="A100" s="228">
        <v>132707</v>
      </c>
      <c r="B100" s="229" t="s">
        <v>429</v>
      </c>
      <c r="C100" s="156" t="s">
        <v>139</v>
      </c>
      <c r="D100" s="156" t="s">
        <v>238</v>
      </c>
      <c r="E100" s="234">
        <v>80</v>
      </c>
      <c r="F100" s="234">
        <v>80</v>
      </c>
      <c r="G100" s="235">
        <v>139</v>
      </c>
      <c r="H100" s="236">
        <v>15</v>
      </c>
      <c r="I100" s="236" t="s">
        <v>290</v>
      </c>
      <c r="J100" s="240" t="s">
        <v>291</v>
      </c>
      <c r="K100" s="239" t="s">
        <v>235</v>
      </c>
      <c r="L100" s="470"/>
      <c r="M100" s="393" t="s">
        <v>472</v>
      </c>
      <c r="N100" s="164" t="s">
        <v>327</v>
      </c>
      <c r="O100" s="156" t="s">
        <v>292</v>
      </c>
      <c r="P100" s="247">
        <v>48578.32</v>
      </c>
      <c r="Q100" s="248" t="s">
        <v>291</v>
      </c>
      <c r="R100" s="248" t="s">
        <v>291</v>
      </c>
      <c r="S100" s="164" t="s">
        <v>668</v>
      </c>
      <c r="T100" s="411"/>
    </row>
    <row r="101" spans="1:20" ht="36">
      <c r="A101" s="228">
        <v>131650</v>
      </c>
      <c r="B101" s="229" t="s">
        <v>430</v>
      </c>
      <c r="C101" s="156" t="s">
        <v>43</v>
      </c>
      <c r="D101" s="156" t="s">
        <v>249</v>
      </c>
      <c r="E101" s="234">
        <v>75</v>
      </c>
      <c r="F101" s="234">
        <v>50</v>
      </c>
      <c r="G101" s="235">
        <v>268</v>
      </c>
      <c r="H101" s="236">
        <v>18</v>
      </c>
      <c r="I101" s="236" t="s">
        <v>290</v>
      </c>
      <c r="J101" s="240" t="s">
        <v>291</v>
      </c>
      <c r="K101" s="239" t="s">
        <v>235</v>
      </c>
      <c r="L101" s="470"/>
      <c r="M101" s="393" t="s">
        <v>472</v>
      </c>
      <c r="N101" s="164" t="s">
        <v>327</v>
      </c>
      <c r="O101" s="156" t="s">
        <v>292</v>
      </c>
      <c r="P101" s="247">
        <v>59831.46</v>
      </c>
      <c r="Q101" s="248" t="s">
        <v>291</v>
      </c>
      <c r="R101" s="248" t="s">
        <v>291</v>
      </c>
      <c r="S101" s="164" t="s">
        <v>668</v>
      </c>
      <c r="T101" s="411"/>
    </row>
    <row r="102" spans="1:20" ht="36">
      <c r="A102" s="228">
        <v>131289</v>
      </c>
      <c r="B102" s="229" t="s">
        <v>431</v>
      </c>
      <c r="C102" s="156" t="s">
        <v>43</v>
      </c>
      <c r="D102" s="156" t="s">
        <v>43</v>
      </c>
      <c r="E102" s="234">
        <v>100</v>
      </c>
      <c r="F102" s="234">
        <v>102</v>
      </c>
      <c r="G102" s="235">
        <v>632</v>
      </c>
      <c r="H102" s="236">
        <v>18</v>
      </c>
      <c r="I102" s="236" t="s">
        <v>290</v>
      </c>
      <c r="J102" s="240" t="s">
        <v>291</v>
      </c>
      <c r="K102" s="239" t="s">
        <v>235</v>
      </c>
      <c r="L102" s="470"/>
      <c r="M102" s="393" t="s">
        <v>472</v>
      </c>
      <c r="N102" s="164" t="s">
        <v>327</v>
      </c>
      <c r="O102" s="156" t="s">
        <v>292</v>
      </c>
      <c r="P102" s="247">
        <v>61876.91</v>
      </c>
      <c r="Q102" s="248" t="s">
        <v>291</v>
      </c>
      <c r="R102" s="248" t="s">
        <v>291</v>
      </c>
      <c r="S102" s="164" t="s">
        <v>674</v>
      </c>
      <c r="T102" s="411"/>
    </row>
    <row r="103" spans="1:20" ht="36">
      <c r="A103" s="228">
        <v>133192</v>
      </c>
      <c r="B103" s="229" t="s">
        <v>432</v>
      </c>
      <c r="C103" s="156" t="s">
        <v>43</v>
      </c>
      <c r="D103" s="156" t="s">
        <v>465</v>
      </c>
      <c r="E103" s="234">
        <v>31</v>
      </c>
      <c r="F103" s="234">
        <v>27</v>
      </c>
      <c r="G103" s="235">
        <v>198</v>
      </c>
      <c r="H103" s="236">
        <v>27</v>
      </c>
      <c r="I103" s="236" t="s">
        <v>290</v>
      </c>
      <c r="J103" s="240" t="s">
        <v>291</v>
      </c>
      <c r="K103" s="239" t="s">
        <v>235</v>
      </c>
      <c r="L103" s="470"/>
      <c r="M103" s="393" t="s">
        <v>472</v>
      </c>
      <c r="N103" s="164" t="s">
        <v>327</v>
      </c>
      <c r="O103" s="156" t="s">
        <v>292</v>
      </c>
      <c r="P103" s="247">
        <v>93270</v>
      </c>
      <c r="Q103" s="248" t="s">
        <v>291</v>
      </c>
      <c r="R103" s="248" t="s">
        <v>291</v>
      </c>
      <c r="S103" s="164" t="s">
        <v>674</v>
      </c>
      <c r="T103" s="411"/>
    </row>
    <row r="104" spans="1:20" ht="43.5" customHeight="1">
      <c r="A104" s="228">
        <v>132725</v>
      </c>
      <c r="B104" s="229" t="s">
        <v>433</v>
      </c>
      <c r="C104" s="156" t="s">
        <v>139</v>
      </c>
      <c r="D104" s="156" t="s">
        <v>250</v>
      </c>
      <c r="E104" s="234">
        <v>34</v>
      </c>
      <c r="F104" s="234">
        <v>26</v>
      </c>
      <c r="G104" s="235">
        <v>323</v>
      </c>
      <c r="H104" s="236">
        <v>60</v>
      </c>
      <c r="I104" s="236" t="s">
        <v>290</v>
      </c>
      <c r="J104" s="240" t="s">
        <v>291</v>
      </c>
      <c r="K104" s="239" t="s">
        <v>235</v>
      </c>
      <c r="L104" s="470"/>
      <c r="M104" s="393" t="s">
        <v>472</v>
      </c>
      <c r="N104" s="164" t="s">
        <v>327</v>
      </c>
      <c r="O104" s="156" t="s">
        <v>292</v>
      </c>
      <c r="P104" s="247">
        <v>204827.01</v>
      </c>
      <c r="Q104" s="248" t="s">
        <v>291</v>
      </c>
      <c r="R104" s="248" t="s">
        <v>291</v>
      </c>
      <c r="S104" s="164" t="s">
        <v>668</v>
      </c>
      <c r="T104" s="411"/>
    </row>
    <row r="105" spans="1:20" ht="43.15" customHeight="1">
      <c r="A105" s="228">
        <v>132702</v>
      </c>
      <c r="B105" s="229" t="s">
        <v>434</v>
      </c>
      <c r="C105" s="156" t="s">
        <v>139</v>
      </c>
      <c r="D105" s="156" t="s">
        <v>238</v>
      </c>
      <c r="E105" s="234">
        <v>203</v>
      </c>
      <c r="F105" s="234">
        <v>183</v>
      </c>
      <c r="G105" s="235">
        <v>377</v>
      </c>
      <c r="H105" s="236">
        <v>32</v>
      </c>
      <c r="I105" s="236" t="s">
        <v>290</v>
      </c>
      <c r="J105" s="240" t="s">
        <v>291</v>
      </c>
      <c r="K105" s="239" t="s">
        <v>235</v>
      </c>
      <c r="L105" s="470"/>
      <c r="M105" s="393" t="s">
        <v>472</v>
      </c>
      <c r="N105" s="164" t="s">
        <v>327</v>
      </c>
      <c r="O105" s="156" t="s">
        <v>292</v>
      </c>
      <c r="P105" s="247">
        <v>105420</v>
      </c>
      <c r="Q105" s="248" t="s">
        <v>291</v>
      </c>
      <c r="R105" s="248" t="s">
        <v>291</v>
      </c>
      <c r="S105" s="164" t="s">
        <v>668</v>
      </c>
      <c r="T105" s="411"/>
    </row>
    <row r="106" spans="1:20" ht="39" customHeight="1">
      <c r="A106" s="228">
        <v>132704</v>
      </c>
      <c r="B106" s="229" t="s">
        <v>435</v>
      </c>
      <c r="C106" s="156" t="s">
        <v>139</v>
      </c>
      <c r="D106" s="156" t="s">
        <v>238</v>
      </c>
      <c r="E106" s="234">
        <v>70</v>
      </c>
      <c r="F106" s="234">
        <v>72</v>
      </c>
      <c r="G106" s="235">
        <v>227</v>
      </c>
      <c r="H106" s="236">
        <v>32</v>
      </c>
      <c r="I106" s="236" t="s">
        <v>290</v>
      </c>
      <c r="J106" s="240" t="s">
        <v>291</v>
      </c>
      <c r="K106" s="239" t="s">
        <v>235</v>
      </c>
      <c r="L106" s="470"/>
      <c r="M106" s="393" t="s">
        <v>472</v>
      </c>
      <c r="N106" s="164" t="s">
        <v>327</v>
      </c>
      <c r="O106" s="156" t="s">
        <v>292</v>
      </c>
      <c r="P106" s="247">
        <v>109100</v>
      </c>
      <c r="Q106" s="248" t="s">
        <v>291</v>
      </c>
      <c r="R106" s="248" t="s">
        <v>291</v>
      </c>
      <c r="S106" s="164" t="s">
        <v>668</v>
      </c>
      <c r="T106" s="411"/>
    </row>
    <row r="107" spans="1:20" ht="40.9" customHeight="1">
      <c r="A107" s="228">
        <v>133287</v>
      </c>
      <c r="B107" s="229" t="s">
        <v>436</v>
      </c>
      <c r="C107" s="156" t="s">
        <v>139</v>
      </c>
      <c r="D107" s="156" t="s">
        <v>251</v>
      </c>
      <c r="E107" s="234">
        <v>332</v>
      </c>
      <c r="F107" s="234">
        <v>341</v>
      </c>
      <c r="G107" s="235">
        <v>50</v>
      </c>
      <c r="H107" s="236">
        <v>32</v>
      </c>
      <c r="I107" s="236" t="s">
        <v>290</v>
      </c>
      <c r="J107" s="240" t="s">
        <v>291</v>
      </c>
      <c r="K107" s="239" t="s">
        <v>235</v>
      </c>
      <c r="L107" s="470"/>
      <c r="M107" s="393" t="s">
        <v>472</v>
      </c>
      <c r="N107" s="164" t="s">
        <v>327</v>
      </c>
      <c r="O107" s="156" t="s">
        <v>292</v>
      </c>
      <c r="P107" s="247">
        <v>111832.98</v>
      </c>
      <c r="Q107" s="248" t="s">
        <v>291</v>
      </c>
      <c r="R107" s="248" t="s">
        <v>291</v>
      </c>
      <c r="S107" s="164" t="s">
        <v>668</v>
      </c>
      <c r="T107" s="411"/>
    </row>
    <row r="108" spans="1:20" ht="40.9" customHeight="1">
      <c r="A108" s="228">
        <v>132716</v>
      </c>
      <c r="B108" s="229" t="s">
        <v>437</v>
      </c>
      <c r="C108" s="156" t="s">
        <v>139</v>
      </c>
      <c r="D108" s="156" t="s">
        <v>252</v>
      </c>
      <c r="E108" s="234">
        <v>57</v>
      </c>
      <c r="F108" s="234">
        <v>57</v>
      </c>
      <c r="G108" s="235">
        <v>281</v>
      </c>
      <c r="H108" s="236">
        <v>64</v>
      </c>
      <c r="I108" s="236" t="s">
        <v>290</v>
      </c>
      <c r="J108" s="240" t="s">
        <v>291</v>
      </c>
      <c r="K108" s="239" t="s">
        <v>235</v>
      </c>
      <c r="L108" s="470"/>
      <c r="M108" s="393" t="s">
        <v>472</v>
      </c>
      <c r="N108" s="164" t="s">
        <v>327</v>
      </c>
      <c r="O108" s="156" t="s">
        <v>292</v>
      </c>
      <c r="P108" s="247">
        <v>217212.35</v>
      </c>
      <c r="Q108" s="248" t="s">
        <v>291</v>
      </c>
      <c r="R108" s="248" t="s">
        <v>291</v>
      </c>
      <c r="S108" s="164" t="s">
        <v>668</v>
      </c>
      <c r="T108" s="411"/>
    </row>
    <row r="109" spans="1:20" ht="45" customHeight="1">
      <c r="A109" s="228">
        <v>131667</v>
      </c>
      <c r="B109" s="229" t="s">
        <v>438</v>
      </c>
      <c r="C109" s="156" t="s">
        <v>43</v>
      </c>
      <c r="D109" s="156" t="s">
        <v>253</v>
      </c>
      <c r="E109" s="234">
        <v>157</v>
      </c>
      <c r="F109" s="234">
        <v>18</v>
      </c>
      <c r="G109" s="235">
        <v>405</v>
      </c>
      <c r="H109" s="236">
        <v>43</v>
      </c>
      <c r="I109" s="236" t="s">
        <v>290</v>
      </c>
      <c r="J109" s="240" t="s">
        <v>291</v>
      </c>
      <c r="K109" s="239" t="s">
        <v>235</v>
      </c>
      <c r="L109" s="470"/>
      <c r="M109" s="393" t="s">
        <v>472</v>
      </c>
      <c r="N109" s="164" t="s">
        <v>327</v>
      </c>
      <c r="O109" s="156" t="s">
        <v>292</v>
      </c>
      <c r="P109" s="247">
        <v>148929.13</v>
      </c>
      <c r="Q109" s="248" t="s">
        <v>291</v>
      </c>
      <c r="R109" s="248" t="s">
        <v>291</v>
      </c>
      <c r="S109" s="164" t="s">
        <v>668</v>
      </c>
      <c r="T109" s="411"/>
    </row>
    <row r="110" spans="1:20" ht="40.9" customHeight="1">
      <c r="A110" s="228">
        <v>133243</v>
      </c>
      <c r="B110" s="229" t="s">
        <v>439</v>
      </c>
      <c r="C110" s="156" t="s">
        <v>43</v>
      </c>
      <c r="D110" s="156" t="s">
        <v>242</v>
      </c>
      <c r="E110" s="234">
        <v>22</v>
      </c>
      <c r="F110" s="234">
        <v>23</v>
      </c>
      <c r="G110" s="235">
        <v>65</v>
      </c>
      <c r="H110" s="236">
        <v>66</v>
      </c>
      <c r="I110" s="236" t="s">
        <v>290</v>
      </c>
      <c r="J110" s="240" t="s">
        <v>291</v>
      </c>
      <c r="K110" s="239" t="s">
        <v>235</v>
      </c>
      <c r="L110" s="470"/>
      <c r="M110" s="393" t="s">
        <v>472</v>
      </c>
      <c r="N110" s="164" t="s">
        <v>327</v>
      </c>
      <c r="O110" s="156" t="s">
        <v>292</v>
      </c>
      <c r="P110" s="247">
        <v>228376.2</v>
      </c>
      <c r="Q110" s="248" t="s">
        <v>291</v>
      </c>
      <c r="R110" s="248" t="s">
        <v>291</v>
      </c>
      <c r="S110" s="164" t="s">
        <v>668</v>
      </c>
      <c r="T110" s="411"/>
    </row>
    <row r="111" spans="1:20" ht="40.9" customHeight="1">
      <c r="A111" s="228">
        <v>132690</v>
      </c>
      <c r="B111" s="229" t="s">
        <v>440</v>
      </c>
      <c r="C111" s="156" t="s">
        <v>139</v>
      </c>
      <c r="D111" s="156" t="s">
        <v>251</v>
      </c>
      <c r="E111" s="234">
        <v>61</v>
      </c>
      <c r="F111" s="234">
        <v>67</v>
      </c>
      <c r="G111" s="235">
        <v>143</v>
      </c>
      <c r="H111" s="236">
        <v>64</v>
      </c>
      <c r="I111" s="236" t="s">
        <v>290</v>
      </c>
      <c r="J111" s="240" t="s">
        <v>291</v>
      </c>
      <c r="K111" s="239" t="s">
        <v>235</v>
      </c>
      <c r="L111" s="470"/>
      <c r="M111" s="393" t="s">
        <v>472</v>
      </c>
      <c r="N111" s="164" t="s">
        <v>327</v>
      </c>
      <c r="O111" s="156" t="s">
        <v>292</v>
      </c>
      <c r="P111" s="247">
        <v>220108.57</v>
      </c>
      <c r="Q111" s="248" t="s">
        <v>291</v>
      </c>
      <c r="R111" s="248" t="s">
        <v>291</v>
      </c>
      <c r="S111" s="164" t="s">
        <v>668</v>
      </c>
      <c r="T111" s="411"/>
    </row>
    <row r="112" spans="1:20" ht="42" customHeight="1">
      <c r="A112" s="228">
        <v>131659</v>
      </c>
      <c r="B112" s="229" t="s">
        <v>441</v>
      </c>
      <c r="C112" s="156" t="s">
        <v>43</v>
      </c>
      <c r="D112" s="156" t="s">
        <v>254</v>
      </c>
      <c r="E112" s="234">
        <v>135</v>
      </c>
      <c r="F112" s="234">
        <v>90</v>
      </c>
      <c r="G112" s="235">
        <v>310</v>
      </c>
      <c r="H112" s="236">
        <v>104</v>
      </c>
      <c r="I112" s="236" t="s">
        <v>290</v>
      </c>
      <c r="J112" s="240" t="s">
        <v>291</v>
      </c>
      <c r="K112" s="239" t="s">
        <v>235</v>
      </c>
      <c r="L112" s="470"/>
      <c r="M112" s="393" t="s">
        <v>472</v>
      </c>
      <c r="N112" s="164" t="s">
        <v>327</v>
      </c>
      <c r="O112" s="156" t="s">
        <v>292</v>
      </c>
      <c r="P112" s="247">
        <v>338908.5</v>
      </c>
      <c r="Q112" s="248" t="s">
        <v>291</v>
      </c>
      <c r="R112" s="248" t="s">
        <v>291</v>
      </c>
      <c r="S112" s="164" t="s">
        <v>668</v>
      </c>
      <c r="T112" s="411"/>
    </row>
    <row r="113" spans="1:20" ht="39" customHeight="1">
      <c r="A113" s="228">
        <v>132580</v>
      </c>
      <c r="B113" s="229" t="s">
        <v>442</v>
      </c>
      <c r="C113" s="156" t="s">
        <v>139</v>
      </c>
      <c r="D113" s="156" t="s">
        <v>466</v>
      </c>
      <c r="E113" s="234">
        <v>243</v>
      </c>
      <c r="F113" s="234">
        <v>217</v>
      </c>
      <c r="G113" s="235">
        <v>290</v>
      </c>
      <c r="H113" s="236">
        <v>92</v>
      </c>
      <c r="I113" s="236" t="s">
        <v>290</v>
      </c>
      <c r="J113" s="240" t="s">
        <v>291</v>
      </c>
      <c r="K113" s="239" t="s">
        <v>235</v>
      </c>
      <c r="L113" s="470"/>
      <c r="M113" s="393" t="s">
        <v>472</v>
      </c>
      <c r="N113" s="164" t="s">
        <v>327</v>
      </c>
      <c r="O113" s="156" t="s">
        <v>292</v>
      </c>
      <c r="P113" s="247">
        <v>312940.36</v>
      </c>
      <c r="Q113" s="248" t="s">
        <v>291</v>
      </c>
      <c r="R113" s="248" t="s">
        <v>291</v>
      </c>
      <c r="S113" s="164" t="s">
        <v>668</v>
      </c>
      <c r="T113" s="411"/>
    </row>
    <row r="114" spans="1:20" ht="37.15" customHeight="1">
      <c r="A114" s="228">
        <v>131339</v>
      </c>
      <c r="B114" s="229" t="s">
        <v>443</v>
      </c>
      <c r="C114" s="156" t="s">
        <v>43</v>
      </c>
      <c r="D114" s="156" t="s">
        <v>242</v>
      </c>
      <c r="E114" s="234">
        <v>26</v>
      </c>
      <c r="F114" s="234">
        <v>25</v>
      </c>
      <c r="G114" s="235">
        <v>414</v>
      </c>
      <c r="H114" s="236">
        <v>468</v>
      </c>
      <c r="I114" s="236" t="s">
        <v>290</v>
      </c>
      <c r="J114" s="240" t="s">
        <v>291</v>
      </c>
      <c r="K114" s="239" t="s">
        <v>235</v>
      </c>
      <c r="L114" s="470"/>
      <c r="M114" s="393" t="s">
        <v>472</v>
      </c>
      <c r="N114" s="164" t="s">
        <v>327</v>
      </c>
      <c r="O114" s="156" t="s">
        <v>292</v>
      </c>
      <c r="P114" s="247">
        <v>1449856.61</v>
      </c>
      <c r="Q114" s="248" t="s">
        <v>291</v>
      </c>
      <c r="R114" s="248" t="s">
        <v>291</v>
      </c>
      <c r="S114" s="164" t="s">
        <v>668</v>
      </c>
      <c r="T114" s="411"/>
    </row>
    <row r="115" spans="1:20" ht="40.9" customHeight="1">
      <c r="A115" s="228">
        <v>138241</v>
      </c>
      <c r="B115" s="229" t="s">
        <v>444</v>
      </c>
      <c r="C115" s="156" t="s">
        <v>139</v>
      </c>
      <c r="D115" s="156" t="s">
        <v>238</v>
      </c>
      <c r="E115" s="234">
        <v>216</v>
      </c>
      <c r="F115" s="234">
        <v>154</v>
      </c>
      <c r="G115" s="235">
        <v>657</v>
      </c>
      <c r="H115" s="236">
        <v>512</v>
      </c>
      <c r="I115" s="236" t="s">
        <v>290</v>
      </c>
      <c r="J115" s="240" t="s">
        <v>291</v>
      </c>
      <c r="K115" s="239" t="s">
        <v>235</v>
      </c>
      <c r="L115" s="470"/>
      <c r="M115" s="393" t="s">
        <v>472</v>
      </c>
      <c r="N115" s="164" t="s">
        <v>327</v>
      </c>
      <c r="O115" s="156" t="s">
        <v>292</v>
      </c>
      <c r="P115" s="247">
        <v>1792032.8</v>
      </c>
      <c r="Q115" s="248" t="s">
        <v>291</v>
      </c>
      <c r="R115" s="248" t="s">
        <v>291</v>
      </c>
      <c r="S115" s="164" t="s">
        <v>668</v>
      </c>
      <c r="T115" s="411"/>
    </row>
    <row r="116" spans="1:20" ht="36">
      <c r="A116" s="228">
        <v>132732</v>
      </c>
      <c r="B116" s="229" t="s">
        <v>445</v>
      </c>
      <c r="C116" s="156" t="s">
        <v>139</v>
      </c>
      <c r="D116" s="156" t="s">
        <v>255</v>
      </c>
      <c r="E116" s="234">
        <v>219</v>
      </c>
      <c r="F116" s="234">
        <v>206</v>
      </c>
      <c r="G116" s="235">
        <v>616</v>
      </c>
      <c r="H116" s="236">
        <v>540</v>
      </c>
      <c r="I116" s="236" t="s">
        <v>290</v>
      </c>
      <c r="J116" s="240" t="s">
        <v>291</v>
      </c>
      <c r="K116" s="239" t="s">
        <v>235</v>
      </c>
      <c r="L116" s="470"/>
      <c r="M116" s="393" t="s">
        <v>472</v>
      </c>
      <c r="N116" s="164" t="s">
        <v>327</v>
      </c>
      <c r="O116" s="156" t="s">
        <v>292</v>
      </c>
      <c r="P116" s="247">
        <v>1948008.6</v>
      </c>
      <c r="Q116" s="248" t="s">
        <v>291</v>
      </c>
      <c r="R116" s="248" t="s">
        <v>291</v>
      </c>
      <c r="S116" s="164" t="s">
        <v>668</v>
      </c>
      <c r="T116" s="411"/>
    </row>
    <row r="117" spans="1:20" ht="40.15" customHeight="1">
      <c r="A117" s="228">
        <v>135234</v>
      </c>
      <c r="B117" s="229" t="s">
        <v>446</v>
      </c>
      <c r="C117" s="156" t="s">
        <v>43</v>
      </c>
      <c r="D117" s="156" t="s">
        <v>256</v>
      </c>
      <c r="E117" s="234">
        <v>64</v>
      </c>
      <c r="F117" s="234">
        <v>43</v>
      </c>
      <c r="G117" s="235">
        <v>355</v>
      </c>
      <c r="H117" s="236">
        <v>112</v>
      </c>
      <c r="I117" s="236" t="s">
        <v>290</v>
      </c>
      <c r="J117" s="240" t="s">
        <v>291</v>
      </c>
      <c r="K117" s="239" t="s">
        <v>235</v>
      </c>
      <c r="L117" s="470"/>
      <c r="M117" s="393" t="s">
        <v>472</v>
      </c>
      <c r="N117" s="164" t="s">
        <v>327</v>
      </c>
      <c r="O117" s="156" t="s">
        <v>292</v>
      </c>
      <c r="P117" s="247">
        <v>379171.58</v>
      </c>
      <c r="Q117" s="248" t="s">
        <v>291</v>
      </c>
      <c r="R117" s="248" t="s">
        <v>291</v>
      </c>
      <c r="S117" s="164" t="s">
        <v>668</v>
      </c>
      <c r="T117" s="411"/>
    </row>
    <row r="118" spans="1:20" ht="40.15" customHeight="1">
      <c r="A118" s="228">
        <v>131638</v>
      </c>
      <c r="B118" s="229" t="s">
        <v>447</v>
      </c>
      <c r="C118" s="156" t="s">
        <v>43</v>
      </c>
      <c r="D118" s="156" t="s">
        <v>256</v>
      </c>
      <c r="E118" s="234">
        <v>44</v>
      </c>
      <c r="F118" s="234">
        <v>46</v>
      </c>
      <c r="G118" s="235">
        <v>295</v>
      </c>
      <c r="H118" s="236">
        <v>232</v>
      </c>
      <c r="I118" s="236" t="s">
        <v>290</v>
      </c>
      <c r="J118" s="240" t="s">
        <v>291</v>
      </c>
      <c r="K118" s="239" t="s">
        <v>235</v>
      </c>
      <c r="L118" s="470"/>
      <c r="M118" s="393" t="s">
        <v>472</v>
      </c>
      <c r="N118" s="164" t="s">
        <v>327</v>
      </c>
      <c r="O118" s="156" t="s">
        <v>292</v>
      </c>
      <c r="P118" s="247">
        <v>811967.55</v>
      </c>
      <c r="Q118" s="248" t="s">
        <v>291</v>
      </c>
      <c r="R118" s="248" t="s">
        <v>291</v>
      </c>
      <c r="S118" s="164" t="s">
        <v>668</v>
      </c>
      <c r="T118" s="536">
        <v>618793</v>
      </c>
    </row>
    <row r="119" spans="1:20" ht="37.9" customHeight="1">
      <c r="A119" s="228">
        <v>131368</v>
      </c>
      <c r="B119" s="229" t="s">
        <v>448</v>
      </c>
      <c r="C119" s="156" t="s">
        <v>43</v>
      </c>
      <c r="D119" s="156" t="s">
        <v>234</v>
      </c>
      <c r="E119" s="234">
        <v>92</v>
      </c>
      <c r="F119" s="234">
        <v>71</v>
      </c>
      <c r="G119" s="235">
        <v>333</v>
      </c>
      <c r="H119" s="236">
        <v>160</v>
      </c>
      <c r="I119" s="236" t="s">
        <v>290</v>
      </c>
      <c r="J119" s="240" t="s">
        <v>291</v>
      </c>
      <c r="K119" s="239" t="s">
        <v>235</v>
      </c>
      <c r="L119" s="470"/>
      <c r="M119" s="393" t="s">
        <v>472</v>
      </c>
      <c r="N119" s="164" t="s">
        <v>327</v>
      </c>
      <c r="O119" s="156" t="s">
        <v>292</v>
      </c>
      <c r="P119" s="247">
        <v>555368.52</v>
      </c>
      <c r="Q119" s="248" t="s">
        <v>291</v>
      </c>
      <c r="R119" s="248" t="s">
        <v>291</v>
      </c>
      <c r="S119" s="164" t="s">
        <v>674</v>
      </c>
      <c r="T119" s="411"/>
    </row>
    <row r="120" spans="1:20" ht="40.9" customHeight="1">
      <c r="A120" s="228">
        <v>132691</v>
      </c>
      <c r="B120" s="229" t="s">
        <v>449</v>
      </c>
      <c r="C120" s="156" t="s">
        <v>139</v>
      </c>
      <c r="D120" s="156" t="s">
        <v>251</v>
      </c>
      <c r="E120" s="234">
        <v>178</v>
      </c>
      <c r="F120" s="234">
        <v>163</v>
      </c>
      <c r="G120" s="235">
        <v>151</v>
      </c>
      <c r="H120" s="236"/>
      <c r="I120" s="236" t="s">
        <v>290</v>
      </c>
      <c r="J120" s="240" t="s">
        <v>291</v>
      </c>
      <c r="K120" s="239" t="s">
        <v>235</v>
      </c>
      <c r="L120" s="470"/>
      <c r="M120" s="393" t="s">
        <v>472</v>
      </c>
      <c r="N120" s="164" t="s">
        <v>327</v>
      </c>
      <c r="O120" s="156" t="s">
        <v>292</v>
      </c>
      <c r="P120" s="247">
        <v>353094.69</v>
      </c>
      <c r="Q120" s="248" t="s">
        <v>291</v>
      </c>
      <c r="R120" s="248" t="s">
        <v>291</v>
      </c>
      <c r="S120" s="164" t="s">
        <v>674</v>
      </c>
      <c r="T120" s="411"/>
    </row>
    <row r="121" spans="1:20" ht="42" customHeight="1">
      <c r="A121" s="228">
        <v>132727</v>
      </c>
      <c r="B121" s="229" t="s">
        <v>450</v>
      </c>
      <c r="C121" s="156" t="s">
        <v>139</v>
      </c>
      <c r="D121" s="156" t="s">
        <v>467</v>
      </c>
      <c r="E121" s="234">
        <v>35</v>
      </c>
      <c r="F121" s="234">
        <v>23</v>
      </c>
      <c r="G121" s="235">
        <v>215</v>
      </c>
      <c r="H121" s="236">
        <v>162</v>
      </c>
      <c r="I121" s="236" t="s">
        <v>290</v>
      </c>
      <c r="J121" s="240" t="s">
        <v>291</v>
      </c>
      <c r="K121" s="239" t="s">
        <v>235</v>
      </c>
      <c r="L121" s="470"/>
      <c r="M121" s="393" t="s">
        <v>472</v>
      </c>
      <c r="N121" s="164" t="s">
        <v>327</v>
      </c>
      <c r="O121" s="156" t="s">
        <v>292</v>
      </c>
      <c r="P121" s="247">
        <v>564454.78</v>
      </c>
      <c r="Q121" s="248" t="s">
        <v>291</v>
      </c>
      <c r="R121" s="248" t="s">
        <v>291</v>
      </c>
      <c r="S121" s="164" t="s">
        <v>668</v>
      </c>
      <c r="T121" s="411"/>
    </row>
    <row r="122" spans="1:20" ht="40.15" customHeight="1">
      <c r="A122" s="228">
        <v>132728</v>
      </c>
      <c r="B122" s="229" t="s">
        <v>451</v>
      </c>
      <c r="C122" s="156" t="s">
        <v>139</v>
      </c>
      <c r="D122" s="156" t="s">
        <v>467</v>
      </c>
      <c r="E122" s="234">
        <v>12</v>
      </c>
      <c r="F122" s="234">
        <v>20</v>
      </c>
      <c r="G122" s="235">
        <v>109</v>
      </c>
      <c r="H122" s="236">
        <v>60</v>
      </c>
      <c r="I122" s="236" t="s">
        <v>290</v>
      </c>
      <c r="J122" s="240" t="s">
        <v>291</v>
      </c>
      <c r="K122" s="239" t="s">
        <v>235</v>
      </c>
      <c r="L122" s="470"/>
      <c r="M122" s="393" t="s">
        <v>472</v>
      </c>
      <c r="N122" s="164" t="s">
        <v>327</v>
      </c>
      <c r="O122" s="156" t="s">
        <v>292</v>
      </c>
      <c r="P122" s="247">
        <v>207318</v>
      </c>
      <c r="Q122" s="248" t="s">
        <v>291</v>
      </c>
      <c r="R122" s="248" t="s">
        <v>291</v>
      </c>
      <c r="S122" s="164" t="s">
        <v>668</v>
      </c>
      <c r="T122" s="411"/>
    </row>
    <row r="123" spans="1:20" ht="36">
      <c r="A123" s="228">
        <v>138220</v>
      </c>
      <c r="B123" s="229" t="s">
        <v>452</v>
      </c>
      <c r="C123" s="156" t="s">
        <v>139</v>
      </c>
      <c r="D123" s="156" t="s">
        <v>251</v>
      </c>
      <c r="E123" s="234">
        <v>160</v>
      </c>
      <c r="F123" s="234">
        <v>139</v>
      </c>
      <c r="G123" s="235">
        <v>806</v>
      </c>
      <c r="H123" s="236">
        <v>690</v>
      </c>
      <c r="I123" s="236" t="s">
        <v>290</v>
      </c>
      <c r="J123" s="240" t="s">
        <v>291</v>
      </c>
      <c r="K123" s="239" t="s">
        <v>235</v>
      </c>
      <c r="L123" s="470"/>
      <c r="M123" s="393" t="s">
        <v>472</v>
      </c>
      <c r="N123" s="164" t="s">
        <v>327</v>
      </c>
      <c r="O123" s="156" t="s">
        <v>292</v>
      </c>
      <c r="P123" s="247">
        <v>2399502.9900000002</v>
      </c>
      <c r="Q123" s="248" t="s">
        <v>291</v>
      </c>
      <c r="R123" s="248" t="s">
        <v>291</v>
      </c>
      <c r="S123" s="164" t="s">
        <v>668</v>
      </c>
      <c r="T123" s="411"/>
    </row>
    <row r="124" spans="1:20" ht="39" customHeight="1">
      <c r="A124" s="230">
        <v>131290</v>
      </c>
      <c r="B124" s="229" t="s">
        <v>453</v>
      </c>
      <c r="C124" s="156" t="s">
        <v>43</v>
      </c>
      <c r="D124" s="156" t="s">
        <v>43</v>
      </c>
      <c r="E124" s="234">
        <v>52</v>
      </c>
      <c r="F124" s="234">
        <v>35</v>
      </c>
      <c r="G124" s="234">
        <v>553</v>
      </c>
      <c r="H124" s="236">
        <v>3</v>
      </c>
      <c r="I124" s="236" t="s">
        <v>290</v>
      </c>
      <c r="J124" s="240" t="s">
        <v>291</v>
      </c>
      <c r="K124" s="239" t="s">
        <v>235</v>
      </c>
      <c r="L124" s="471" t="s">
        <v>470</v>
      </c>
      <c r="M124" s="393" t="s">
        <v>472</v>
      </c>
      <c r="N124" s="164" t="s">
        <v>327</v>
      </c>
      <c r="O124" s="156" t="s">
        <v>292</v>
      </c>
      <c r="P124" s="247">
        <v>9150</v>
      </c>
      <c r="Q124" s="248" t="s">
        <v>291</v>
      </c>
      <c r="R124" s="248" t="s">
        <v>291</v>
      </c>
      <c r="S124" s="164" t="s">
        <v>668</v>
      </c>
      <c r="T124" s="411"/>
    </row>
    <row r="125" spans="1:20" ht="36">
      <c r="A125" s="230">
        <v>132696</v>
      </c>
      <c r="B125" s="229" t="s">
        <v>454</v>
      </c>
      <c r="C125" s="156" t="s">
        <v>139</v>
      </c>
      <c r="D125" s="156" t="s">
        <v>261</v>
      </c>
      <c r="E125" s="234">
        <v>176</v>
      </c>
      <c r="F125" s="234">
        <v>172</v>
      </c>
      <c r="G125" s="234">
        <v>66</v>
      </c>
      <c r="H125" s="236">
        <v>6</v>
      </c>
      <c r="I125" s="236" t="s">
        <v>290</v>
      </c>
      <c r="J125" s="240" t="s">
        <v>291</v>
      </c>
      <c r="K125" s="239" t="s">
        <v>235</v>
      </c>
      <c r="L125" s="471"/>
      <c r="M125" s="393" t="s">
        <v>472</v>
      </c>
      <c r="N125" s="164" t="s">
        <v>327</v>
      </c>
      <c r="O125" s="156" t="s">
        <v>292</v>
      </c>
      <c r="P125" s="247">
        <v>18132.099999999999</v>
      </c>
      <c r="Q125" s="248" t="s">
        <v>291</v>
      </c>
      <c r="R125" s="248" t="s">
        <v>291</v>
      </c>
      <c r="S125" s="164" t="s">
        <v>668</v>
      </c>
      <c r="T125" s="411"/>
    </row>
    <row r="126" spans="1:20" ht="42" customHeight="1">
      <c r="A126" s="230">
        <v>132816</v>
      </c>
      <c r="B126" s="229" t="s">
        <v>455</v>
      </c>
      <c r="C126" s="156" t="s">
        <v>203</v>
      </c>
      <c r="D126" s="156" t="s">
        <v>248</v>
      </c>
      <c r="E126" s="234">
        <v>305</v>
      </c>
      <c r="F126" s="234">
        <v>304</v>
      </c>
      <c r="G126" s="245">
        <v>1595</v>
      </c>
      <c r="H126" s="236">
        <v>28</v>
      </c>
      <c r="I126" s="236" t="s">
        <v>290</v>
      </c>
      <c r="J126" s="240" t="s">
        <v>291</v>
      </c>
      <c r="K126" s="239" t="s">
        <v>235</v>
      </c>
      <c r="L126" s="471"/>
      <c r="M126" s="393" t="s">
        <v>472</v>
      </c>
      <c r="N126" s="164" t="s">
        <v>327</v>
      </c>
      <c r="O126" s="156" t="s">
        <v>292</v>
      </c>
      <c r="P126" s="247">
        <v>94018.12</v>
      </c>
      <c r="Q126" s="248" t="s">
        <v>291</v>
      </c>
      <c r="R126" s="248" t="s">
        <v>291</v>
      </c>
      <c r="S126" s="164" t="s">
        <v>674</v>
      </c>
      <c r="T126" s="411"/>
    </row>
    <row r="127" spans="1:20" ht="36">
      <c r="A127" s="226">
        <v>131636</v>
      </c>
      <c r="B127" s="96" t="s">
        <v>456</v>
      </c>
      <c r="C127" s="156" t="s">
        <v>43</v>
      </c>
      <c r="D127" s="156" t="s">
        <v>287</v>
      </c>
      <c r="E127" s="234">
        <v>117</v>
      </c>
      <c r="F127" s="234">
        <v>90</v>
      </c>
      <c r="G127" s="242">
        <v>152</v>
      </c>
      <c r="H127" s="236">
        <v>120</v>
      </c>
      <c r="I127" s="237">
        <f t="shared" ref="I127:I132" si="12">G127*15%</f>
        <v>22.8</v>
      </c>
      <c r="J127" s="238">
        <f t="shared" ref="J127:J132" si="13">G127*5%</f>
        <v>7.6000000000000005</v>
      </c>
      <c r="K127" s="239" t="s">
        <v>235</v>
      </c>
      <c r="L127" s="471"/>
      <c r="M127" s="393" t="s">
        <v>472</v>
      </c>
      <c r="N127" s="164" t="s">
        <v>327</v>
      </c>
      <c r="O127" s="156" t="s">
        <v>292</v>
      </c>
      <c r="P127" s="247">
        <v>415154.44</v>
      </c>
      <c r="Q127" s="248">
        <f t="shared" ref="Q127:Q132" si="14">P127*15%</f>
        <v>62273.165999999997</v>
      </c>
      <c r="R127" s="248">
        <f t="shared" ref="R127:R132" si="15">P127*5%</f>
        <v>20757.722000000002</v>
      </c>
      <c r="S127" s="164" t="s">
        <v>674</v>
      </c>
      <c r="T127" s="411"/>
    </row>
    <row r="128" spans="1:20" ht="40.9" customHeight="1">
      <c r="A128" s="226">
        <v>133676</v>
      </c>
      <c r="B128" s="96" t="s">
        <v>457</v>
      </c>
      <c r="C128" s="156" t="s">
        <v>236</v>
      </c>
      <c r="D128" s="156" t="s">
        <v>288</v>
      </c>
      <c r="E128" s="234">
        <v>151</v>
      </c>
      <c r="F128" s="234">
        <v>131</v>
      </c>
      <c r="G128" s="242">
        <v>186</v>
      </c>
      <c r="H128" s="236">
        <v>180</v>
      </c>
      <c r="I128" s="237">
        <f t="shared" si="12"/>
        <v>27.9</v>
      </c>
      <c r="J128" s="238">
        <f t="shared" si="13"/>
        <v>9.3000000000000007</v>
      </c>
      <c r="K128" s="239" t="s">
        <v>235</v>
      </c>
      <c r="L128" s="471"/>
      <c r="M128" s="393" t="s">
        <v>472</v>
      </c>
      <c r="N128" s="164" t="s">
        <v>327</v>
      </c>
      <c r="O128" s="156" t="s">
        <v>292</v>
      </c>
      <c r="P128" s="247">
        <v>614504.09</v>
      </c>
      <c r="Q128" s="248">
        <f t="shared" si="14"/>
        <v>92175.613499999992</v>
      </c>
      <c r="R128" s="248">
        <f t="shared" si="15"/>
        <v>30725.2045</v>
      </c>
      <c r="S128" s="164" t="s">
        <v>674</v>
      </c>
      <c r="T128" s="411"/>
    </row>
    <row r="129" spans="1:20" ht="36">
      <c r="A129" s="226">
        <v>138185</v>
      </c>
      <c r="B129" s="96" t="s">
        <v>458</v>
      </c>
      <c r="C129" s="156" t="s">
        <v>41</v>
      </c>
      <c r="D129" s="156" t="s">
        <v>41</v>
      </c>
      <c r="E129" s="234">
        <v>45</v>
      </c>
      <c r="F129" s="234">
        <v>16</v>
      </c>
      <c r="G129" s="243">
        <v>1537</v>
      </c>
      <c r="H129" s="236">
        <v>1542</v>
      </c>
      <c r="I129" s="237">
        <f t="shared" si="12"/>
        <v>230.54999999999998</v>
      </c>
      <c r="J129" s="238">
        <f t="shared" si="13"/>
        <v>76.850000000000009</v>
      </c>
      <c r="K129" s="239" t="s">
        <v>235</v>
      </c>
      <c r="L129" s="471"/>
      <c r="M129" s="393" t="s">
        <v>472</v>
      </c>
      <c r="N129" s="164" t="s">
        <v>327</v>
      </c>
      <c r="O129" s="156" t="s">
        <v>292</v>
      </c>
      <c r="P129" s="247">
        <v>5380210.5</v>
      </c>
      <c r="Q129" s="248">
        <f t="shared" si="14"/>
        <v>807031.57499999995</v>
      </c>
      <c r="R129" s="248">
        <f t="shared" si="15"/>
        <v>269010.52500000002</v>
      </c>
      <c r="S129" s="164" t="s">
        <v>674</v>
      </c>
      <c r="T129" s="411"/>
    </row>
    <row r="130" spans="1:20" ht="36">
      <c r="A130" s="226">
        <v>132813</v>
      </c>
      <c r="B130" s="96" t="s">
        <v>459</v>
      </c>
      <c r="C130" s="156" t="s">
        <v>223</v>
      </c>
      <c r="D130" s="156" t="s">
        <v>289</v>
      </c>
      <c r="E130" s="234">
        <v>112</v>
      </c>
      <c r="F130" s="234">
        <v>81</v>
      </c>
      <c r="G130" s="242">
        <v>596</v>
      </c>
      <c r="H130" s="236">
        <v>516</v>
      </c>
      <c r="I130" s="237">
        <f t="shared" si="12"/>
        <v>89.399999999999991</v>
      </c>
      <c r="J130" s="238">
        <f t="shared" si="13"/>
        <v>29.8</v>
      </c>
      <c r="K130" s="239" t="s">
        <v>235</v>
      </c>
      <c r="L130" s="471"/>
      <c r="M130" s="393" t="s">
        <v>472</v>
      </c>
      <c r="N130" s="164" t="s">
        <v>327</v>
      </c>
      <c r="O130" s="156" t="s">
        <v>292</v>
      </c>
      <c r="P130" s="247">
        <v>1706217.45</v>
      </c>
      <c r="Q130" s="248">
        <f t="shared" si="14"/>
        <v>255932.61749999999</v>
      </c>
      <c r="R130" s="248">
        <f t="shared" si="15"/>
        <v>85310.872499999998</v>
      </c>
      <c r="S130" s="164" t="s">
        <v>674</v>
      </c>
      <c r="T130" s="411"/>
    </row>
    <row r="131" spans="1:20" ht="43.15" customHeight="1">
      <c r="A131" s="226">
        <v>138184</v>
      </c>
      <c r="B131" s="96" t="s">
        <v>460</v>
      </c>
      <c r="C131" s="156" t="s">
        <v>43</v>
      </c>
      <c r="D131" s="156" t="s">
        <v>262</v>
      </c>
      <c r="E131" s="234">
        <v>54</v>
      </c>
      <c r="F131" s="234">
        <v>27</v>
      </c>
      <c r="G131" s="242">
        <v>539</v>
      </c>
      <c r="H131" s="236">
        <v>1410</v>
      </c>
      <c r="I131" s="237">
        <f t="shared" si="12"/>
        <v>80.849999999999994</v>
      </c>
      <c r="J131" s="238">
        <f t="shared" si="13"/>
        <v>26.950000000000003</v>
      </c>
      <c r="K131" s="239" t="s">
        <v>235</v>
      </c>
      <c r="L131" s="471"/>
      <c r="M131" s="393" t="s">
        <v>472</v>
      </c>
      <c r="N131" s="164" t="s">
        <v>327</v>
      </c>
      <c r="O131" s="156" t="s">
        <v>292</v>
      </c>
      <c r="P131" s="247">
        <v>4943620</v>
      </c>
      <c r="Q131" s="248">
        <f t="shared" si="14"/>
        <v>741543</v>
      </c>
      <c r="R131" s="248">
        <f t="shared" si="15"/>
        <v>247181</v>
      </c>
      <c r="S131" s="164" t="s">
        <v>674</v>
      </c>
      <c r="T131" s="411"/>
    </row>
    <row r="132" spans="1:20" ht="36">
      <c r="A132" s="226">
        <v>138181</v>
      </c>
      <c r="B132" s="96" t="s">
        <v>461</v>
      </c>
      <c r="C132" s="156" t="s">
        <v>43</v>
      </c>
      <c r="D132" s="156" t="s">
        <v>282</v>
      </c>
      <c r="E132" s="234">
        <v>170</v>
      </c>
      <c r="F132" s="234">
        <v>182</v>
      </c>
      <c r="G132" s="235">
        <v>314</v>
      </c>
      <c r="H132" s="236">
        <v>1040</v>
      </c>
      <c r="I132" s="237">
        <f t="shared" si="12"/>
        <v>47.1</v>
      </c>
      <c r="J132" s="238">
        <f t="shared" si="13"/>
        <v>15.700000000000001</v>
      </c>
      <c r="K132" s="239" t="s">
        <v>235</v>
      </c>
      <c r="L132" s="471"/>
      <c r="M132" s="393" t="s">
        <v>472</v>
      </c>
      <c r="N132" s="164" t="s">
        <v>327</v>
      </c>
      <c r="O132" s="156" t="s">
        <v>292</v>
      </c>
      <c r="P132" s="247">
        <v>3617218</v>
      </c>
      <c r="Q132" s="248">
        <f t="shared" si="14"/>
        <v>542582.69999999995</v>
      </c>
      <c r="R132" s="248">
        <f t="shared" si="15"/>
        <v>180860.90000000002</v>
      </c>
      <c r="S132" s="164" t="s">
        <v>674</v>
      </c>
      <c r="T132" s="411"/>
    </row>
    <row r="133" spans="1:20" ht="48">
      <c r="A133" s="230">
        <v>131282</v>
      </c>
      <c r="B133" s="229" t="s">
        <v>462</v>
      </c>
      <c r="C133" s="156" t="s">
        <v>43</v>
      </c>
      <c r="D133" s="156" t="s">
        <v>43</v>
      </c>
      <c r="E133" s="234">
        <v>20</v>
      </c>
      <c r="F133" s="234">
        <v>12</v>
      </c>
      <c r="G133" s="245">
        <v>1500</v>
      </c>
      <c r="H133" s="236">
        <v>5</v>
      </c>
      <c r="I133" s="236" t="s">
        <v>290</v>
      </c>
      <c r="J133" s="240" t="s">
        <v>291</v>
      </c>
      <c r="K133" s="239" t="s">
        <v>235</v>
      </c>
      <c r="L133" s="471"/>
      <c r="M133" s="393" t="s">
        <v>472</v>
      </c>
      <c r="N133" s="164" t="s">
        <v>327</v>
      </c>
      <c r="O133" s="156" t="s">
        <v>292</v>
      </c>
      <c r="P133" s="247">
        <v>15929.14</v>
      </c>
      <c r="Q133" s="248" t="s">
        <v>291</v>
      </c>
      <c r="R133" s="248" t="s">
        <v>291</v>
      </c>
      <c r="S133" s="164" t="s">
        <v>668</v>
      </c>
      <c r="T133" s="411"/>
    </row>
    <row r="134" spans="1:20" ht="44.45" customHeight="1">
      <c r="A134" s="230">
        <v>131340</v>
      </c>
      <c r="B134" s="229" t="s">
        <v>311</v>
      </c>
      <c r="C134" s="156" t="s">
        <v>43</v>
      </c>
      <c r="D134" s="156" t="s">
        <v>242</v>
      </c>
      <c r="E134" s="234">
        <v>442</v>
      </c>
      <c r="F134" s="234">
        <v>304</v>
      </c>
      <c r="G134" s="235">
        <v>257</v>
      </c>
      <c r="H134" s="236">
        <v>21</v>
      </c>
      <c r="I134" s="236" t="s">
        <v>290</v>
      </c>
      <c r="J134" s="240" t="s">
        <v>291</v>
      </c>
      <c r="K134" s="239" t="s">
        <v>235</v>
      </c>
      <c r="L134" s="471" t="s">
        <v>471</v>
      </c>
      <c r="M134" s="393" t="s">
        <v>472</v>
      </c>
      <c r="N134" s="164" t="s">
        <v>327</v>
      </c>
      <c r="O134" s="156" t="s">
        <v>292</v>
      </c>
      <c r="P134" s="247">
        <v>72539.14</v>
      </c>
      <c r="Q134" s="248" t="s">
        <v>291</v>
      </c>
      <c r="R134" s="248" t="s">
        <v>291</v>
      </c>
      <c r="S134" s="164" t="s">
        <v>668</v>
      </c>
      <c r="T134" s="411"/>
    </row>
    <row r="135" spans="1:20" ht="41.45" customHeight="1">
      <c r="A135" s="230">
        <v>132818</v>
      </c>
      <c r="B135" s="229" t="s">
        <v>463</v>
      </c>
      <c r="C135" s="156" t="s">
        <v>236</v>
      </c>
      <c r="D135" s="156" t="s">
        <v>236</v>
      </c>
      <c r="E135" s="234">
        <v>339</v>
      </c>
      <c r="F135" s="234">
        <v>300</v>
      </c>
      <c r="G135" s="234">
        <v>594</v>
      </c>
      <c r="H135" s="236">
        <v>464</v>
      </c>
      <c r="I135" s="236" t="s">
        <v>290</v>
      </c>
      <c r="J135" s="240" t="s">
        <v>291</v>
      </c>
      <c r="K135" s="239" t="s">
        <v>235</v>
      </c>
      <c r="L135" s="471"/>
      <c r="M135" s="393" t="s">
        <v>472</v>
      </c>
      <c r="N135" s="164" t="s">
        <v>327</v>
      </c>
      <c r="O135" s="156" t="s">
        <v>292</v>
      </c>
      <c r="P135" s="247">
        <v>1616159.97</v>
      </c>
      <c r="Q135" s="248" t="s">
        <v>291</v>
      </c>
      <c r="R135" s="248" t="s">
        <v>291</v>
      </c>
      <c r="S135" s="164" t="s">
        <v>668</v>
      </c>
      <c r="T135" s="411"/>
    </row>
    <row r="136" spans="1:20" ht="13.5" thickBot="1">
      <c r="A136" s="467" t="s">
        <v>56</v>
      </c>
      <c r="B136" s="468"/>
      <c r="C136" s="468"/>
      <c r="D136" s="468"/>
      <c r="E136" s="468"/>
      <c r="F136" s="468"/>
      <c r="G136" s="468"/>
      <c r="H136" s="468"/>
      <c r="I136" s="468"/>
      <c r="J136" s="468"/>
      <c r="K136" s="468"/>
      <c r="L136" s="468"/>
      <c r="M136" s="468"/>
      <c r="N136" s="468"/>
      <c r="O136" s="468"/>
      <c r="P136" s="408">
        <f>SUM(P6:P135)</f>
        <v>138933132.47999993</v>
      </c>
      <c r="Q136" s="408">
        <f>SUM(Q6:Q135)</f>
        <v>16743169.535999987</v>
      </c>
      <c r="R136" s="408">
        <f>SUM(R6:R135)</f>
        <v>5581056.512000002</v>
      </c>
      <c r="S136" s="171"/>
      <c r="T136" s="412"/>
    </row>
  </sheetData>
  <mergeCells count="26">
    <mergeCell ref="A1:R1"/>
    <mergeCell ref="A2:R2"/>
    <mergeCell ref="A3:D3"/>
    <mergeCell ref="Q4:Q5"/>
    <mergeCell ref="R4:R5"/>
    <mergeCell ref="K4:K5"/>
    <mergeCell ref="L4:L5"/>
    <mergeCell ref="M4:M5"/>
    <mergeCell ref="N4:N5"/>
    <mergeCell ref="O4:O5"/>
    <mergeCell ref="P4:P5"/>
    <mergeCell ref="A4:A5"/>
    <mergeCell ref="B4:B5"/>
    <mergeCell ref="C4:D4"/>
    <mergeCell ref="E4:F4"/>
    <mergeCell ref="G4:G5"/>
    <mergeCell ref="S4:S5"/>
    <mergeCell ref="T4:T5"/>
    <mergeCell ref="H4:H5"/>
    <mergeCell ref="I4:I5"/>
    <mergeCell ref="A136:O136"/>
    <mergeCell ref="L6:L9"/>
    <mergeCell ref="L10:L123"/>
    <mergeCell ref="L124:L133"/>
    <mergeCell ref="L134:L135"/>
    <mergeCell ref="J4:J5"/>
  </mergeCells>
  <conditionalFormatting sqref="A6:A8">
    <cfRule type="duplicateValues" dxfId="6" priority="3"/>
    <cfRule type="duplicateValues" dxfId="5" priority="4"/>
  </conditionalFormatting>
  <conditionalFormatting sqref="A127:A132">
    <cfRule type="duplicateValues" dxfId="4" priority="1"/>
    <cfRule type="duplicateValues" dxfId="3" priority="2"/>
  </conditionalFormatting>
  <conditionalFormatting sqref="A10:A83">
    <cfRule type="duplicateValues" dxfId="2" priority="5"/>
    <cfRule type="duplicateValues" dxfId="1" priority="6"/>
  </conditionalFormatting>
  <conditionalFormatting sqref="A9:A135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paperSize="17"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3"/>
  <sheetViews>
    <sheetView view="pageBreakPreview" topLeftCell="A7" zoomScale="106" zoomScaleNormal="100" zoomScaleSheetLayoutView="106" workbookViewId="0">
      <selection activeCell="C7" sqref="C7"/>
    </sheetView>
  </sheetViews>
  <sheetFormatPr baseColWidth="10" defaultRowHeight="11.25"/>
  <cols>
    <col min="1" max="1" width="5.42578125" style="38" customWidth="1"/>
    <col min="2" max="2" width="6.140625" style="12" bestFit="1" customWidth="1"/>
    <col min="3" max="3" width="28" style="12" customWidth="1"/>
    <col min="4" max="4" width="17.85546875" style="12" customWidth="1"/>
    <col min="5" max="5" width="21.42578125" style="12" customWidth="1"/>
    <col min="6" max="11" width="11.5703125" style="12" bestFit="1" customWidth="1"/>
    <col min="12" max="12" width="16.5703125" style="12" customWidth="1"/>
    <col min="13" max="13" width="21.5703125" style="12" customWidth="1"/>
    <col min="14" max="14" width="15.42578125" style="12" customWidth="1"/>
    <col min="15" max="15" width="13.7109375" style="12" customWidth="1"/>
    <col min="16" max="16" width="18.7109375" style="12" customWidth="1"/>
    <col min="17" max="17" width="19.42578125" style="12" customWidth="1"/>
    <col min="18" max="19" width="16.85546875" style="12" customWidth="1"/>
    <col min="20" max="16384" width="11.42578125" style="12"/>
  </cols>
  <sheetData>
    <row r="1" spans="1:19" s="14" customFormat="1" ht="15" customHeight="1">
      <c r="A1" s="481" t="s">
        <v>0</v>
      </c>
      <c r="B1" s="481"/>
      <c r="C1" s="481"/>
      <c r="D1" s="481"/>
      <c r="E1" s="481"/>
      <c r="F1" s="481"/>
      <c r="G1" s="481"/>
      <c r="H1" s="481"/>
      <c r="I1" s="481"/>
      <c r="J1" s="265"/>
      <c r="K1" s="265"/>
      <c r="L1" s="4"/>
      <c r="M1" s="4"/>
      <c r="N1" s="5"/>
      <c r="O1" s="5"/>
      <c r="P1" s="5"/>
    </row>
    <row r="2" spans="1:19" s="14" customFormat="1" ht="15" customHeight="1">
      <c r="A2" s="481" t="s">
        <v>105</v>
      </c>
      <c r="B2" s="481"/>
      <c r="C2" s="481"/>
      <c r="D2" s="481"/>
      <c r="E2" s="481"/>
      <c r="F2" s="481"/>
      <c r="G2" s="481"/>
      <c r="H2" s="481"/>
      <c r="I2" s="481"/>
      <c r="J2" s="265"/>
      <c r="K2" s="265"/>
      <c r="L2" s="4"/>
      <c r="M2" s="4"/>
      <c r="N2" s="5"/>
      <c r="O2" s="5"/>
      <c r="P2" s="5"/>
    </row>
    <row r="3" spans="1:19" s="14" customFormat="1" ht="15" customHeight="1">
      <c r="A3" s="481" t="s">
        <v>39</v>
      </c>
      <c r="B3" s="481"/>
      <c r="C3" s="481"/>
      <c r="D3" s="481"/>
      <c r="E3" s="481"/>
      <c r="F3" s="481"/>
      <c r="G3" s="481"/>
      <c r="H3" s="481"/>
      <c r="I3" s="481"/>
      <c r="J3" s="265"/>
      <c r="K3" s="265"/>
      <c r="L3" s="4"/>
      <c r="M3" s="4"/>
      <c r="N3" s="5"/>
      <c r="O3" s="5"/>
      <c r="P3" s="5"/>
    </row>
    <row r="4" spans="1:19" s="14" customFormat="1" ht="13.5" thickBot="1">
      <c r="A4" s="299"/>
    </row>
    <row r="5" spans="1:19" s="14" customFormat="1" ht="24" customHeight="1">
      <c r="A5" s="479" t="s">
        <v>663</v>
      </c>
      <c r="B5" s="430" t="s">
        <v>3</v>
      </c>
      <c r="C5" s="430" t="s">
        <v>4</v>
      </c>
      <c r="D5" s="432" t="s">
        <v>49</v>
      </c>
      <c r="E5" s="432"/>
      <c r="F5" s="433" t="s">
        <v>50</v>
      </c>
      <c r="G5" s="433"/>
      <c r="H5" s="418" t="s">
        <v>5</v>
      </c>
      <c r="I5" s="418" t="s">
        <v>6</v>
      </c>
      <c r="J5" s="418" t="s">
        <v>7</v>
      </c>
      <c r="K5" s="418" t="s">
        <v>8</v>
      </c>
      <c r="L5" s="427" t="s">
        <v>9</v>
      </c>
      <c r="M5" s="427" t="s">
        <v>10</v>
      </c>
      <c r="N5" s="427" t="s">
        <v>11</v>
      </c>
      <c r="O5" s="427" t="s">
        <v>12</v>
      </c>
      <c r="P5" s="427" t="s">
        <v>13</v>
      </c>
      <c r="Q5" s="427" t="s">
        <v>14</v>
      </c>
      <c r="R5" s="427" t="s">
        <v>15</v>
      </c>
      <c r="S5" s="425" t="s">
        <v>16</v>
      </c>
    </row>
    <row r="6" spans="1:19" s="14" customFormat="1" ht="30" customHeight="1" thickBot="1">
      <c r="A6" s="480"/>
      <c r="B6" s="431"/>
      <c r="C6" s="431"/>
      <c r="D6" s="53" t="s">
        <v>51</v>
      </c>
      <c r="E6" s="53" t="s">
        <v>664</v>
      </c>
      <c r="F6" s="58" t="s">
        <v>53</v>
      </c>
      <c r="G6" s="58" t="s">
        <v>54</v>
      </c>
      <c r="H6" s="419"/>
      <c r="I6" s="419"/>
      <c r="J6" s="419"/>
      <c r="K6" s="419"/>
      <c r="L6" s="428"/>
      <c r="M6" s="428"/>
      <c r="N6" s="428"/>
      <c r="O6" s="428"/>
      <c r="P6" s="428"/>
      <c r="Q6" s="428"/>
      <c r="R6" s="428"/>
      <c r="S6" s="426"/>
    </row>
    <row r="7" spans="1:19" ht="68.25" customHeight="1">
      <c r="A7" s="300">
        <v>1</v>
      </c>
      <c r="B7" s="301">
        <v>153134</v>
      </c>
      <c r="C7" s="302" t="s">
        <v>556</v>
      </c>
      <c r="D7" s="17" t="s">
        <v>47</v>
      </c>
      <c r="E7" s="17" t="s">
        <v>557</v>
      </c>
      <c r="F7" s="303">
        <v>42071</v>
      </c>
      <c r="G7" s="303">
        <v>111553</v>
      </c>
      <c r="H7" s="304">
        <v>28</v>
      </c>
      <c r="I7" s="304">
        <v>7.0093841705369</v>
      </c>
      <c r="J7" s="304">
        <v>9.3458455607158655</v>
      </c>
      <c r="K7" s="304">
        <v>6.7382013493714057</v>
      </c>
      <c r="L7" s="305" t="s">
        <v>108</v>
      </c>
      <c r="M7" s="305" t="s">
        <v>525</v>
      </c>
      <c r="N7" s="301" t="s">
        <v>137</v>
      </c>
      <c r="O7" s="302" t="s">
        <v>147</v>
      </c>
      <c r="P7" s="306" t="s">
        <v>111</v>
      </c>
      <c r="Q7" s="307">
        <v>20000000</v>
      </c>
      <c r="R7" s="307">
        <v>14419671.939999998</v>
      </c>
      <c r="S7" s="308">
        <v>20000000</v>
      </c>
    </row>
    <row r="8" spans="1:19" ht="61.5" customHeight="1">
      <c r="A8" s="25">
        <v>2</v>
      </c>
      <c r="B8" s="295">
        <v>155771</v>
      </c>
      <c r="C8" s="23" t="s">
        <v>558</v>
      </c>
      <c r="D8" s="71" t="s">
        <v>41</v>
      </c>
      <c r="E8" s="71" t="s">
        <v>559</v>
      </c>
      <c r="F8" s="293">
        <v>104198</v>
      </c>
      <c r="G8" s="293">
        <v>104276</v>
      </c>
      <c r="H8" s="294">
        <v>29</v>
      </c>
      <c r="I8" s="294">
        <v>6.2143496572803958</v>
      </c>
      <c r="J8" s="294">
        <v>8.2857995430405271</v>
      </c>
      <c r="K8" s="294">
        <v>10.05312688515288</v>
      </c>
      <c r="L8" s="19" t="s">
        <v>108</v>
      </c>
      <c r="M8" s="19" t="s">
        <v>525</v>
      </c>
      <c r="N8" s="295" t="s">
        <v>137</v>
      </c>
      <c r="O8" s="23" t="s">
        <v>147</v>
      </c>
      <c r="P8" s="26" t="s">
        <v>111</v>
      </c>
      <c r="Q8" s="296">
        <v>35000000</v>
      </c>
      <c r="R8" s="296">
        <v>48531837.310000002</v>
      </c>
      <c r="S8" s="297">
        <v>40000000</v>
      </c>
    </row>
    <row r="9" spans="1:19" ht="79.5" customHeight="1">
      <c r="A9" s="25">
        <v>3</v>
      </c>
      <c r="B9" s="295">
        <v>154983</v>
      </c>
      <c r="C9" s="23" t="s">
        <v>665</v>
      </c>
      <c r="D9" s="71" t="s">
        <v>583</v>
      </c>
      <c r="E9" s="71" t="s">
        <v>584</v>
      </c>
      <c r="F9" s="293">
        <v>30281</v>
      </c>
      <c r="G9" s="293">
        <v>33975</v>
      </c>
      <c r="H9" s="294">
        <v>10</v>
      </c>
      <c r="I9" s="294">
        <v>3.1265182185203715</v>
      </c>
      <c r="J9" s="294">
        <v>2.9962466260820229</v>
      </c>
      <c r="K9" s="294">
        <v>2.9653340083291635</v>
      </c>
      <c r="L9" s="19" t="s">
        <v>108</v>
      </c>
      <c r="M9" s="19" t="s">
        <v>513</v>
      </c>
      <c r="N9" s="295" t="s">
        <v>137</v>
      </c>
      <c r="O9" s="23" t="s">
        <v>147</v>
      </c>
      <c r="P9" s="26" t="s">
        <v>111</v>
      </c>
      <c r="Q9" s="296">
        <v>24000000</v>
      </c>
      <c r="R9" s="296">
        <v>22762706.38000001</v>
      </c>
      <c r="S9" s="297">
        <v>23000000</v>
      </c>
    </row>
    <row r="10" spans="1:19" ht="81.75" customHeight="1">
      <c r="A10" s="25">
        <v>4</v>
      </c>
      <c r="B10" s="295">
        <v>156117</v>
      </c>
      <c r="C10" s="23" t="s">
        <v>144</v>
      </c>
      <c r="D10" s="23" t="s">
        <v>139</v>
      </c>
      <c r="E10" s="23" t="s">
        <v>145</v>
      </c>
      <c r="F10" s="23" t="s">
        <v>146</v>
      </c>
      <c r="G10" s="293">
        <v>86076</v>
      </c>
      <c r="H10" s="294">
        <v>32</v>
      </c>
      <c r="I10" s="294">
        <v>9.3602337762277887</v>
      </c>
      <c r="J10" s="294">
        <v>0.62401558508185262</v>
      </c>
      <c r="K10" s="294">
        <v>19.444934767083982</v>
      </c>
      <c r="L10" s="19" t="s">
        <v>108</v>
      </c>
      <c r="M10" s="19" t="s">
        <v>136</v>
      </c>
      <c r="N10" s="295" t="s">
        <v>137</v>
      </c>
      <c r="O10" s="23" t="s">
        <v>147</v>
      </c>
      <c r="P10" s="23" t="s">
        <v>111</v>
      </c>
      <c r="Q10" s="296">
        <v>30000000</v>
      </c>
      <c r="R10" s="296">
        <v>62321952.310000002</v>
      </c>
      <c r="S10" s="297">
        <v>2000000</v>
      </c>
    </row>
    <row r="11" spans="1:19" ht="56.25">
      <c r="A11" s="25">
        <v>5</v>
      </c>
      <c r="B11" s="295">
        <v>122866</v>
      </c>
      <c r="C11" s="23" t="s">
        <v>573</v>
      </c>
      <c r="D11" s="71" t="s">
        <v>139</v>
      </c>
      <c r="E11" s="71" t="s">
        <v>139</v>
      </c>
      <c r="F11" s="293">
        <v>60922</v>
      </c>
      <c r="G11" s="293">
        <v>66647</v>
      </c>
      <c r="H11" s="294">
        <v>8</v>
      </c>
      <c r="I11" s="294">
        <v>1.9671342365409854</v>
      </c>
      <c r="J11" s="294">
        <v>0.9835671182704927</v>
      </c>
      <c r="K11" s="294">
        <v>0.77552247422194276</v>
      </c>
      <c r="L11" s="19" t="s">
        <v>108</v>
      </c>
      <c r="M11" s="19" t="s">
        <v>513</v>
      </c>
      <c r="N11" s="295" t="s">
        <v>137</v>
      </c>
      <c r="O11" s="23" t="s">
        <v>147</v>
      </c>
      <c r="P11" s="26" t="s">
        <v>111</v>
      </c>
      <c r="Q11" s="296">
        <v>8000000</v>
      </c>
      <c r="R11" s="296">
        <v>3942397.3200000003</v>
      </c>
      <c r="S11" s="297">
        <v>5000000</v>
      </c>
    </row>
    <row r="12" spans="1:19" s="253" customFormat="1" ht="92.25" customHeight="1">
      <c r="A12" s="25">
        <v>6</v>
      </c>
      <c r="B12" s="295">
        <v>122699</v>
      </c>
      <c r="C12" s="23" t="s">
        <v>608</v>
      </c>
      <c r="D12" s="23" t="s">
        <v>41</v>
      </c>
      <c r="E12" s="23" t="s">
        <v>41</v>
      </c>
      <c r="F12" s="293">
        <v>100494</v>
      </c>
      <c r="G12" s="293">
        <v>106673</v>
      </c>
      <c r="H12" s="294">
        <v>5</v>
      </c>
      <c r="I12" s="294">
        <v>2.6955062550547209</v>
      </c>
      <c r="J12" s="294">
        <v>0</v>
      </c>
      <c r="K12" s="294">
        <v>0</v>
      </c>
      <c r="L12" s="19" t="s">
        <v>108</v>
      </c>
      <c r="M12" s="19" t="s">
        <v>513</v>
      </c>
      <c r="N12" s="295" t="s">
        <v>137</v>
      </c>
      <c r="O12" s="23" t="s">
        <v>147</v>
      </c>
      <c r="P12" s="23" t="s">
        <v>111</v>
      </c>
      <c r="Q12" s="296">
        <v>16105159.060000001</v>
      </c>
      <c r="R12" s="296">
        <v>0</v>
      </c>
      <c r="S12" s="297">
        <v>0</v>
      </c>
    </row>
    <row r="13" spans="1:19" s="253" customFormat="1" ht="85.5" customHeight="1">
      <c r="A13" s="25">
        <v>7</v>
      </c>
      <c r="B13" s="295">
        <v>119457</v>
      </c>
      <c r="C13" s="23" t="s">
        <v>570</v>
      </c>
      <c r="D13" s="23" t="s">
        <v>47</v>
      </c>
      <c r="E13" s="23" t="s">
        <v>607</v>
      </c>
      <c r="F13" s="293">
        <v>202601</v>
      </c>
      <c r="G13" s="293">
        <v>210870</v>
      </c>
      <c r="H13" s="294">
        <v>27</v>
      </c>
      <c r="I13" s="294">
        <v>3.1409985828515885</v>
      </c>
      <c r="J13" s="294">
        <v>1.8845991497109529</v>
      </c>
      <c r="K13" s="294">
        <v>1.7424784527936379</v>
      </c>
      <c r="L13" s="19" t="s">
        <v>108</v>
      </c>
      <c r="M13" s="19" t="s">
        <v>513</v>
      </c>
      <c r="N13" s="295" t="s">
        <v>137</v>
      </c>
      <c r="O13" s="23" t="s">
        <v>147</v>
      </c>
      <c r="P13" s="23" t="s">
        <v>111</v>
      </c>
      <c r="Q13" s="296">
        <v>10000000</v>
      </c>
      <c r="R13" s="296">
        <v>5547530.2100000009</v>
      </c>
      <c r="S13" s="297">
        <v>6000000</v>
      </c>
    </row>
    <row r="14" spans="1:19" s="253" customFormat="1" ht="55.5" customHeight="1">
      <c r="A14" s="25">
        <v>8</v>
      </c>
      <c r="B14" s="295">
        <v>130902</v>
      </c>
      <c r="C14" s="23" t="s">
        <v>550</v>
      </c>
      <c r="D14" s="23" t="s">
        <v>155</v>
      </c>
      <c r="E14" s="23" t="s">
        <v>551</v>
      </c>
      <c r="F14" s="293">
        <v>28034</v>
      </c>
      <c r="G14" s="293">
        <v>29217</v>
      </c>
      <c r="H14" s="294">
        <v>10</v>
      </c>
      <c r="I14" s="294">
        <v>1.8820037107226268</v>
      </c>
      <c r="J14" s="294">
        <v>3.136672851204378</v>
      </c>
      <c r="K14" s="294">
        <v>2.9878835223476967</v>
      </c>
      <c r="L14" s="19" t="s">
        <v>108</v>
      </c>
      <c r="M14" s="19" t="s">
        <v>525</v>
      </c>
      <c r="N14" s="295" t="s">
        <v>137</v>
      </c>
      <c r="O14" s="23" t="s">
        <v>147</v>
      </c>
      <c r="P14" s="23" t="s">
        <v>111</v>
      </c>
      <c r="Q14" s="296">
        <v>40000000</v>
      </c>
      <c r="R14" s="296">
        <v>50000000</v>
      </c>
      <c r="S14" s="297">
        <v>47628230.039999999</v>
      </c>
    </row>
    <row r="15" spans="1:19" s="253" customFormat="1" ht="55.5" customHeight="1">
      <c r="A15" s="25">
        <v>9</v>
      </c>
      <c r="B15" s="295">
        <v>156726</v>
      </c>
      <c r="C15" s="23" t="s">
        <v>130</v>
      </c>
      <c r="D15" s="23" t="s">
        <v>79</v>
      </c>
      <c r="E15" s="23" t="s">
        <v>80</v>
      </c>
      <c r="F15" s="293">
        <v>53804</v>
      </c>
      <c r="G15" s="293">
        <v>54604</v>
      </c>
      <c r="H15" s="294">
        <v>5</v>
      </c>
      <c r="I15" s="294">
        <v>1.2520111031163967</v>
      </c>
      <c r="J15" s="294">
        <v>2.1250115409919776</v>
      </c>
      <c r="K15" s="294">
        <v>1.0665279767287825</v>
      </c>
      <c r="L15" s="19" t="s">
        <v>108</v>
      </c>
      <c r="M15" s="19" t="s">
        <v>131</v>
      </c>
      <c r="N15" s="295" t="s">
        <v>129</v>
      </c>
      <c r="O15" s="23" t="s">
        <v>147</v>
      </c>
      <c r="P15" s="23" t="s">
        <v>111</v>
      </c>
      <c r="Q15" s="296">
        <v>27000000</v>
      </c>
      <c r="R15" s="296">
        <v>45826519.799999997</v>
      </c>
      <c r="S15" s="297">
        <v>23000000</v>
      </c>
    </row>
    <row r="16" spans="1:19" s="253" customFormat="1" ht="69.75" customHeight="1">
      <c r="A16" s="25">
        <v>10</v>
      </c>
      <c r="B16" s="295">
        <v>134501</v>
      </c>
      <c r="C16" s="23" t="s">
        <v>112</v>
      </c>
      <c r="D16" s="23" t="s">
        <v>113</v>
      </c>
      <c r="E16" s="23" t="s">
        <v>114</v>
      </c>
      <c r="F16" s="293">
        <v>700447</v>
      </c>
      <c r="G16" s="293">
        <v>747379</v>
      </c>
      <c r="H16" s="294">
        <v>69</v>
      </c>
      <c r="I16" s="294">
        <v>3.471346656082213</v>
      </c>
      <c r="J16" s="294">
        <v>16.662463949194624</v>
      </c>
      <c r="K16" s="294">
        <v>29.773782786270985</v>
      </c>
      <c r="L16" s="19" t="s">
        <v>108</v>
      </c>
      <c r="M16" s="19" t="s">
        <v>109</v>
      </c>
      <c r="N16" s="295" t="s">
        <v>110</v>
      </c>
      <c r="O16" s="23" t="s">
        <v>147</v>
      </c>
      <c r="P16" s="23" t="s">
        <v>111</v>
      </c>
      <c r="Q16" s="296">
        <v>10000000</v>
      </c>
      <c r="R16" s="296">
        <v>85770122.479999989</v>
      </c>
      <c r="S16" s="297">
        <v>48000000</v>
      </c>
    </row>
    <row r="17" spans="1:19" s="253" customFormat="1" ht="51" customHeight="1">
      <c r="A17" s="25">
        <v>11</v>
      </c>
      <c r="B17" s="295">
        <v>99873</v>
      </c>
      <c r="C17" s="23" t="s">
        <v>599</v>
      </c>
      <c r="D17" s="23" t="s">
        <v>17</v>
      </c>
      <c r="E17" s="23" t="s">
        <v>17</v>
      </c>
      <c r="F17" s="293">
        <v>24500</v>
      </c>
      <c r="G17" s="293">
        <v>25500</v>
      </c>
      <c r="H17" s="294">
        <v>1200</v>
      </c>
      <c r="I17" s="294">
        <v>462.16403611241935</v>
      </c>
      <c r="J17" s="294">
        <v>462.16403611241935</v>
      </c>
      <c r="K17" s="294">
        <v>275.67192777516124</v>
      </c>
      <c r="L17" s="23" t="s">
        <v>18</v>
      </c>
      <c r="M17" s="23" t="s">
        <v>600</v>
      </c>
      <c r="N17" s="295" t="s">
        <v>601</v>
      </c>
      <c r="O17" s="23" t="s">
        <v>147</v>
      </c>
      <c r="P17" s="23" t="s">
        <v>111</v>
      </c>
      <c r="Q17" s="296">
        <v>2000000</v>
      </c>
      <c r="R17" s="296">
        <v>2000000</v>
      </c>
      <c r="S17" s="297">
        <v>1192961.4000000004</v>
      </c>
    </row>
    <row r="18" spans="1:19" s="253" customFormat="1" ht="61.5" customHeight="1">
      <c r="A18" s="25">
        <v>12</v>
      </c>
      <c r="B18" s="295">
        <v>105032</v>
      </c>
      <c r="C18" s="23" t="s">
        <v>603</v>
      </c>
      <c r="D18" s="23" t="s">
        <v>17</v>
      </c>
      <c r="E18" s="23" t="s">
        <v>17</v>
      </c>
      <c r="F18" s="293">
        <v>461747</v>
      </c>
      <c r="G18" s="293">
        <v>480593</v>
      </c>
      <c r="H18" s="294">
        <v>1950</v>
      </c>
      <c r="I18" s="294">
        <v>350.45108671062968</v>
      </c>
      <c r="J18" s="294">
        <v>613.28940174360196</v>
      </c>
      <c r="K18" s="294">
        <v>497.06957069607091</v>
      </c>
      <c r="L18" s="23" t="s">
        <v>18</v>
      </c>
      <c r="M18" s="23" t="s">
        <v>600</v>
      </c>
      <c r="N18" s="295" t="s">
        <v>601</v>
      </c>
      <c r="O18" s="23" t="s">
        <v>147</v>
      </c>
      <c r="P18" s="23" t="s">
        <v>111</v>
      </c>
      <c r="Q18" s="296">
        <v>2000000</v>
      </c>
      <c r="R18" s="296">
        <v>3500000</v>
      </c>
      <c r="S18" s="297">
        <v>2836741.5</v>
      </c>
    </row>
    <row r="19" spans="1:19" ht="48.75" customHeight="1">
      <c r="A19" s="25">
        <v>13</v>
      </c>
      <c r="B19" s="295">
        <v>105169</v>
      </c>
      <c r="C19" s="23" t="s">
        <v>604</v>
      </c>
      <c r="D19" s="71" t="s">
        <v>17</v>
      </c>
      <c r="E19" s="71" t="s">
        <v>17</v>
      </c>
      <c r="F19" s="293">
        <v>461747</v>
      </c>
      <c r="G19" s="293">
        <v>480593</v>
      </c>
      <c r="H19" s="294">
        <v>80</v>
      </c>
      <c r="I19" s="294">
        <v>17.275253476231235</v>
      </c>
      <c r="J19" s="294">
        <v>17.275253476231235</v>
      </c>
      <c r="K19" s="294">
        <v>14.496249786483268</v>
      </c>
      <c r="L19" s="71" t="s">
        <v>18</v>
      </c>
      <c r="M19" s="71" t="s">
        <v>600</v>
      </c>
      <c r="N19" s="295" t="s">
        <v>601</v>
      </c>
      <c r="O19" s="23" t="s">
        <v>147</v>
      </c>
      <c r="P19" s="26" t="s">
        <v>111</v>
      </c>
      <c r="Q19" s="296">
        <v>1000000</v>
      </c>
      <c r="R19" s="296">
        <v>1000000</v>
      </c>
      <c r="S19" s="297">
        <v>839133.84000000032</v>
      </c>
    </row>
    <row r="20" spans="1:19" ht="63.75" customHeight="1">
      <c r="A20" s="25">
        <v>14</v>
      </c>
      <c r="B20" s="295">
        <v>99599</v>
      </c>
      <c r="C20" s="23" t="s">
        <v>605</v>
      </c>
      <c r="D20" s="71" t="s">
        <v>17</v>
      </c>
      <c r="E20" s="71" t="s">
        <v>17</v>
      </c>
      <c r="F20" s="293">
        <v>444429</v>
      </c>
      <c r="G20" s="293">
        <v>497911</v>
      </c>
      <c r="H20" s="294">
        <v>3705</v>
      </c>
      <c r="I20" s="294">
        <v>703.13984841262197</v>
      </c>
      <c r="J20" s="294">
        <v>1302.1108303937444</v>
      </c>
      <c r="K20" s="294">
        <v>958.74932171447756</v>
      </c>
      <c r="L20" s="71" t="s">
        <v>18</v>
      </c>
      <c r="M20" s="71" t="s">
        <v>600</v>
      </c>
      <c r="N20" s="295" t="s">
        <v>601</v>
      </c>
      <c r="O20" s="23" t="s">
        <v>147</v>
      </c>
      <c r="P20" s="26" t="s">
        <v>111</v>
      </c>
      <c r="Q20" s="296">
        <v>2700000</v>
      </c>
      <c r="R20" s="296">
        <v>5000000</v>
      </c>
      <c r="S20" s="297">
        <v>3681519.6500000004</v>
      </c>
    </row>
    <row r="21" spans="1:19" ht="107.25" customHeight="1">
      <c r="A21" s="25">
        <v>15</v>
      </c>
      <c r="B21" s="295">
        <v>99862</v>
      </c>
      <c r="C21" s="23" t="s">
        <v>606</v>
      </c>
      <c r="D21" s="71" t="s">
        <v>17</v>
      </c>
      <c r="E21" s="71" t="s">
        <v>17</v>
      </c>
      <c r="F21" s="293">
        <v>444429</v>
      </c>
      <c r="G21" s="293">
        <v>497911</v>
      </c>
      <c r="H21" s="294">
        <v>390</v>
      </c>
      <c r="I21" s="294">
        <v>119.64471806524729</v>
      </c>
      <c r="J21" s="294">
        <v>143.57366167829673</v>
      </c>
      <c r="K21" s="294">
        <v>116.02343042640872</v>
      </c>
      <c r="L21" s="71" t="s">
        <v>18</v>
      </c>
      <c r="M21" s="71" t="s">
        <v>600</v>
      </c>
      <c r="N21" s="295" t="s">
        <v>601</v>
      </c>
      <c r="O21" s="23" t="s">
        <v>147</v>
      </c>
      <c r="P21" s="26" t="s">
        <v>111</v>
      </c>
      <c r="Q21" s="296">
        <v>5000000</v>
      </c>
      <c r="R21" s="296">
        <v>6000000</v>
      </c>
      <c r="S21" s="297">
        <v>4848664.9600000009</v>
      </c>
    </row>
    <row r="22" spans="1:19" s="253" customFormat="1" ht="66.75" customHeight="1">
      <c r="A22" s="25">
        <v>16</v>
      </c>
      <c r="B22" s="298">
        <v>153122</v>
      </c>
      <c r="C22" s="23" t="s">
        <v>121</v>
      </c>
      <c r="D22" s="23" t="s">
        <v>113</v>
      </c>
      <c r="E22" s="23" t="s">
        <v>122</v>
      </c>
      <c r="F22" s="293">
        <v>10667</v>
      </c>
      <c r="G22" s="293">
        <v>11827</v>
      </c>
      <c r="H22" s="294">
        <v>1246</v>
      </c>
      <c r="I22" s="294">
        <v>374.25097242176827</v>
      </c>
      <c r="J22" s="294">
        <v>374.25097242176827</v>
      </c>
      <c r="K22" s="294">
        <v>372.74773101587414</v>
      </c>
      <c r="L22" s="19" t="s">
        <v>117</v>
      </c>
      <c r="M22" s="23" t="s">
        <v>521</v>
      </c>
      <c r="N22" s="295" t="s">
        <v>118</v>
      </c>
      <c r="O22" s="23" t="s">
        <v>147</v>
      </c>
      <c r="P22" s="23" t="s">
        <v>111</v>
      </c>
      <c r="Q22" s="296">
        <v>3000000</v>
      </c>
      <c r="R22" s="296">
        <v>3000000</v>
      </c>
      <c r="S22" s="297">
        <v>2987950</v>
      </c>
    </row>
    <row r="23" spans="1:19" s="253" customFormat="1" ht="33.75">
      <c r="A23" s="25">
        <v>17</v>
      </c>
      <c r="B23" s="298">
        <v>154990</v>
      </c>
      <c r="C23" s="23" t="s">
        <v>126</v>
      </c>
      <c r="D23" s="23" t="s">
        <v>17</v>
      </c>
      <c r="E23" s="23" t="s">
        <v>127</v>
      </c>
      <c r="F23" s="293">
        <v>1623492</v>
      </c>
      <c r="G23" s="293">
        <v>1754850</v>
      </c>
      <c r="H23" s="294">
        <v>560</v>
      </c>
      <c r="I23" s="294">
        <v>73.690819293520917</v>
      </c>
      <c r="J23" s="294">
        <v>265.23672282591633</v>
      </c>
      <c r="K23" s="294">
        <v>221.07245788056278</v>
      </c>
      <c r="L23" s="19" t="s">
        <v>117</v>
      </c>
      <c r="M23" s="19" t="s">
        <v>128</v>
      </c>
      <c r="N23" s="295" t="s">
        <v>129</v>
      </c>
      <c r="O23" s="23" t="s">
        <v>147</v>
      </c>
      <c r="P23" s="23" t="s">
        <v>111</v>
      </c>
      <c r="Q23" s="296">
        <v>5000000</v>
      </c>
      <c r="R23" s="296">
        <v>17996592.07</v>
      </c>
      <c r="S23" s="297">
        <v>15000000</v>
      </c>
    </row>
    <row r="24" spans="1:19" s="253" customFormat="1" ht="45">
      <c r="A24" s="25">
        <v>18</v>
      </c>
      <c r="B24" s="295">
        <v>153133</v>
      </c>
      <c r="C24" s="23" t="s">
        <v>133</v>
      </c>
      <c r="D24" s="23" t="s">
        <v>134</v>
      </c>
      <c r="E24" s="23" t="s">
        <v>135</v>
      </c>
      <c r="F24" s="293">
        <v>45326</v>
      </c>
      <c r="G24" s="293">
        <v>44067</v>
      </c>
      <c r="H24" s="294">
        <v>11</v>
      </c>
      <c r="I24" s="294">
        <v>1.1263878009569914</v>
      </c>
      <c r="J24" s="294">
        <v>4.241673194258051</v>
      </c>
      <c r="K24" s="294">
        <v>2.2527756019139829</v>
      </c>
      <c r="L24" s="19" t="s">
        <v>108</v>
      </c>
      <c r="M24" s="19" t="s">
        <v>136</v>
      </c>
      <c r="N24" s="295" t="s">
        <v>137</v>
      </c>
      <c r="O24" s="23" t="s">
        <v>147</v>
      </c>
      <c r="P24" s="23" t="s">
        <v>111</v>
      </c>
      <c r="Q24" s="296">
        <v>5000000</v>
      </c>
      <c r="R24" s="296">
        <v>18828653.82</v>
      </c>
      <c r="S24" s="297">
        <v>10000000</v>
      </c>
    </row>
    <row r="25" spans="1:19" s="253" customFormat="1" ht="78.75" customHeight="1">
      <c r="A25" s="25">
        <v>19</v>
      </c>
      <c r="B25" s="295">
        <v>153131</v>
      </c>
      <c r="C25" s="23" t="s">
        <v>138</v>
      </c>
      <c r="D25" s="23" t="s">
        <v>139</v>
      </c>
      <c r="E25" s="23" t="s">
        <v>140</v>
      </c>
      <c r="F25" s="293">
        <v>26755</v>
      </c>
      <c r="G25" s="293">
        <v>27214</v>
      </c>
      <c r="H25" s="294">
        <v>4</v>
      </c>
      <c r="I25" s="294">
        <v>0.79261717367672546</v>
      </c>
      <c r="J25" s="294">
        <v>1.1889257605150885</v>
      </c>
      <c r="K25" s="294">
        <v>0.96085648396694168</v>
      </c>
      <c r="L25" s="19" t="s">
        <v>108</v>
      </c>
      <c r="M25" s="19" t="s">
        <v>136</v>
      </c>
      <c r="N25" s="295" t="s">
        <v>137</v>
      </c>
      <c r="O25" s="23" t="s">
        <v>147</v>
      </c>
      <c r="P25" s="23" t="s">
        <v>111</v>
      </c>
      <c r="Q25" s="296">
        <v>4000000</v>
      </c>
      <c r="R25" s="296">
        <v>6000000.0000000009</v>
      </c>
      <c r="S25" s="297">
        <v>4849031.87</v>
      </c>
    </row>
    <row r="26" spans="1:19" s="253" customFormat="1" ht="48.75" customHeight="1">
      <c r="A26" s="25">
        <v>20</v>
      </c>
      <c r="B26" s="295">
        <v>65546</v>
      </c>
      <c r="C26" s="23" t="s">
        <v>141</v>
      </c>
      <c r="D26" s="23" t="s">
        <v>17</v>
      </c>
      <c r="E26" s="23" t="s">
        <v>142</v>
      </c>
      <c r="F26" s="293">
        <v>31726</v>
      </c>
      <c r="G26" s="293">
        <v>20526</v>
      </c>
      <c r="H26" s="294">
        <v>433</v>
      </c>
      <c r="I26" s="294">
        <v>45.94796294035401</v>
      </c>
      <c r="J26" s="294">
        <v>0</v>
      </c>
      <c r="K26" s="294">
        <v>0</v>
      </c>
      <c r="L26" s="19" t="s">
        <v>18</v>
      </c>
      <c r="M26" s="19" t="s">
        <v>523</v>
      </c>
      <c r="N26" s="295" t="s">
        <v>143</v>
      </c>
      <c r="O26" s="23" t="s">
        <v>147</v>
      </c>
      <c r="P26" s="23" t="s">
        <v>111</v>
      </c>
      <c r="Q26" s="296">
        <v>254553.49</v>
      </c>
      <c r="R26" s="296">
        <v>0</v>
      </c>
      <c r="S26" s="297">
        <v>0</v>
      </c>
    </row>
    <row r="27" spans="1:19" s="253" customFormat="1" ht="48.75" customHeight="1">
      <c r="A27" s="25">
        <v>21</v>
      </c>
      <c r="B27" s="295">
        <v>122412</v>
      </c>
      <c r="C27" s="23" t="s">
        <v>666</v>
      </c>
      <c r="D27" s="23" t="s">
        <v>59</v>
      </c>
      <c r="E27" s="23" t="s">
        <v>667</v>
      </c>
      <c r="F27" s="293">
        <v>11484</v>
      </c>
      <c r="G27" s="293">
        <v>1366</v>
      </c>
      <c r="H27" s="294">
        <v>27</v>
      </c>
      <c r="I27" s="294">
        <v>6.47</v>
      </c>
      <c r="J27" s="294">
        <v>0</v>
      </c>
      <c r="K27" s="294">
        <v>0</v>
      </c>
      <c r="L27" s="19" t="s">
        <v>108</v>
      </c>
      <c r="M27" s="19" t="s">
        <v>136</v>
      </c>
      <c r="N27" s="295" t="s">
        <v>137</v>
      </c>
      <c r="O27" s="23" t="s">
        <v>147</v>
      </c>
      <c r="P27" s="23" t="s">
        <v>111</v>
      </c>
      <c r="Q27" s="296">
        <v>20000000</v>
      </c>
      <c r="R27" s="296">
        <v>0</v>
      </c>
      <c r="S27" s="297">
        <v>0</v>
      </c>
    </row>
    <row r="28" spans="1:19" s="253" customFormat="1" ht="59.25" customHeight="1">
      <c r="A28" s="25">
        <v>22</v>
      </c>
      <c r="B28" s="295">
        <v>122477</v>
      </c>
      <c r="C28" s="23" t="s">
        <v>524</v>
      </c>
      <c r="D28" s="23" t="s">
        <v>43</v>
      </c>
      <c r="E28" s="23" t="s">
        <v>234</v>
      </c>
      <c r="F28" s="293">
        <v>8170</v>
      </c>
      <c r="G28" s="293">
        <v>8430</v>
      </c>
      <c r="H28" s="294">
        <v>21.4</v>
      </c>
      <c r="I28" s="294">
        <v>2.4186978963299182</v>
      </c>
      <c r="J28" s="294">
        <v>4.5350585556185967</v>
      </c>
      <c r="K28" s="294">
        <v>2.8037414527791991</v>
      </c>
      <c r="L28" s="19" t="s">
        <v>108</v>
      </c>
      <c r="M28" s="19" t="s">
        <v>525</v>
      </c>
      <c r="N28" s="295" t="s">
        <v>137</v>
      </c>
      <c r="O28" s="23" t="s">
        <v>147</v>
      </c>
      <c r="P28" s="23" t="s">
        <v>111</v>
      </c>
      <c r="Q28" s="296">
        <v>8000000</v>
      </c>
      <c r="R28" s="296">
        <v>15000000</v>
      </c>
      <c r="S28" s="297">
        <v>9273556.5099999905</v>
      </c>
    </row>
    <row r="29" spans="1:19" s="253" customFormat="1" ht="74.25" customHeight="1">
      <c r="A29" s="25">
        <v>23</v>
      </c>
      <c r="B29" s="295">
        <v>155808</v>
      </c>
      <c r="C29" s="23" t="s">
        <v>526</v>
      </c>
      <c r="D29" s="23" t="s">
        <v>26</v>
      </c>
      <c r="E29" s="23" t="s">
        <v>527</v>
      </c>
      <c r="F29" s="293">
        <v>19610</v>
      </c>
      <c r="G29" s="293">
        <v>20100</v>
      </c>
      <c r="H29" s="294">
        <v>4</v>
      </c>
      <c r="I29" s="294">
        <v>1.1679878190550352</v>
      </c>
      <c r="J29" s="294">
        <v>1.3139862964369147</v>
      </c>
      <c r="K29" s="294">
        <v>1.1530296910533522</v>
      </c>
      <c r="L29" s="19" t="s">
        <v>108</v>
      </c>
      <c r="M29" s="19" t="s">
        <v>528</v>
      </c>
      <c r="N29" s="295" t="s">
        <v>137</v>
      </c>
      <c r="O29" s="23" t="s">
        <v>147</v>
      </c>
      <c r="P29" s="23" t="s">
        <v>111</v>
      </c>
      <c r="Q29" s="296">
        <v>8000000</v>
      </c>
      <c r="R29" s="296">
        <v>9000000</v>
      </c>
      <c r="S29" s="297">
        <v>7897546</v>
      </c>
    </row>
    <row r="30" spans="1:19" s="253" customFormat="1" ht="45">
      <c r="A30" s="25">
        <v>24</v>
      </c>
      <c r="B30" s="295">
        <v>99889</v>
      </c>
      <c r="C30" s="23" t="s">
        <v>536</v>
      </c>
      <c r="D30" s="23" t="s">
        <v>44</v>
      </c>
      <c r="E30" s="23" t="s">
        <v>537</v>
      </c>
      <c r="F30" s="293">
        <v>190775</v>
      </c>
      <c r="G30" s="293">
        <v>177000</v>
      </c>
      <c r="H30" s="294">
        <v>21</v>
      </c>
      <c r="I30" s="294">
        <v>1.575353672019268</v>
      </c>
      <c r="J30" s="294">
        <v>13.574833025882519</v>
      </c>
      <c r="K30" s="294">
        <v>5.7762967974039823</v>
      </c>
      <c r="L30" s="19" t="s">
        <v>108</v>
      </c>
      <c r="M30" s="19" t="s">
        <v>109</v>
      </c>
      <c r="N30" s="295" t="s">
        <v>110</v>
      </c>
      <c r="O30" s="23" t="s">
        <v>147</v>
      </c>
      <c r="P30" s="23" t="s">
        <v>111</v>
      </c>
      <c r="Q30" s="296">
        <v>15000000</v>
      </c>
      <c r="R30" s="296">
        <v>129255099.34999999</v>
      </c>
      <c r="S30" s="297">
        <v>55000000</v>
      </c>
    </row>
    <row r="31" spans="1:19" s="253" customFormat="1" ht="61.5" customHeight="1">
      <c r="A31" s="25">
        <v>25</v>
      </c>
      <c r="B31" s="295">
        <v>135854</v>
      </c>
      <c r="C31" s="23" t="s">
        <v>540</v>
      </c>
      <c r="D31" s="23" t="s">
        <v>113</v>
      </c>
      <c r="E31" s="23" t="s">
        <v>113</v>
      </c>
      <c r="F31" s="293">
        <v>1738</v>
      </c>
      <c r="G31" s="293">
        <v>1882</v>
      </c>
      <c r="H31" s="294">
        <v>1000</v>
      </c>
      <c r="I31" s="294">
        <v>115.68122279003951</v>
      </c>
      <c r="J31" s="294">
        <v>0</v>
      </c>
      <c r="K31" s="294">
        <v>0</v>
      </c>
      <c r="L31" s="19" t="s">
        <v>117</v>
      </c>
      <c r="M31" s="19" t="s">
        <v>521</v>
      </c>
      <c r="N31" s="295" t="s">
        <v>118</v>
      </c>
      <c r="O31" s="23" t="s">
        <v>147</v>
      </c>
      <c r="P31" s="23" t="s">
        <v>111</v>
      </c>
      <c r="Q31" s="296">
        <v>512398.2</v>
      </c>
      <c r="R31" s="296">
        <v>0</v>
      </c>
      <c r="S31" s="297">
        <v>0</v>
      </c>
    </row>
    <row r="32" spans="1:19" s="253" customFormat="1" ht="53.25" customHeight="1">
      <c r="A32" s="25">
        <v>26</v>
      </c>
      <c r="B32" s="295">
        <v>136403</v>
      </c>
      <c r="C32" s="23" t="s">
        <v>541</v>
      </c>
      <c r="D32" s="23" t="s">
        <v>113</v>
      </c>
      <c r="E32" s="23" t="s">
        <v>542</v>
      </c>
      <c r="F32" s="293">
        <v>5703</v>
      </c>
      <c r="G32" s="293">
        <v>6306</v>
      </c>
      <c r="H32" s="294">
        <v>1190.5</v>
      </c>
      <c r="I32" s="294">
        <v>400.85884631414001</v>
      </c>
      <c r="J32" s="294">
        <v>0</v>
      </c>
      <c r="K32" s="294">
        <v>0</v>
      </c>
      <c r="L32" s="19" t="s">
        <v>117</v>
      </c>
      <c r="M32" s="19" t="s">
        <v>521</v>
      </c>
      <c r="N32" s="295" t="s">
        <v>118</v>
      </c>
      <c r="O32" s="23" t="s">
        <v>147</v>
      </c>
      <c r="P32" s="23" t="s">
        <v>111</v>
      </c>
      <c r="Q32" s="296">
        <v>1803291.72</v>
      </c>
      <c r="R32" s="296">
        <v>0</v>
      </c>
      <c r="S32" s="297">
        <v>0</v>
      </c>
    </row>
    <row r="33" spans="1:19" s="253" customFormat="1" ht="33.75">
      <c r="A33" s="25">
        <v>27</v>
      </c>
      <c r="B33" s="295">
        <v>135764</v>
      </c>
      <c r="C33" s="23" t="s">
        <v>543</v>
      </c>
      <c r="D33" s="23" t="s">
        <v>113</v>
      </c>
      <c r="E33" s="23" t="s">
        <v>113</v>
      </c>
      <c r="F33" s="293">
        <v>12924</v>
      </c>
      <c r="G33" s="293">
        <v>14685</v>
      </c>
      <c r="H33" s="294">
        <v>1190.6666666666667</v>
      </c>
      <c r="I33" s="294">
        <v>428.63301926179167</v>
      </c>
      <c r="J33" s="294">
        <v>0</v>
      </c>
      <c r="K33" s="294">
        <v>0</v>
      </c>
      <c r="L33" s="19" t="s">
        <v>117</v>
      </c>
      <c r="M33" s="19" t="s">
        <v>521</v>
      </c>
      <c r="N33" s="295" t="s">
        <v>118</v>
      </c>
      <c r="O33" s="23" t="s">
        <v>147</v>
      </c>
      <c r="P33" s="23" t="s">
        <v>111</v>
      </c>
      <c r="Q33" s="296">
        <v>1920662.32</v>
      </c>
      <c r="R33" s="296">
        <v>0</v>
      </c>
      <c r="S33" s="297">
        <v>0</v>
      </c>
    </row>
    <row r="34" spans="1:19" s="253" customFormat="1" ht="33.75">
      <c r="A34" s="25">
        <v>28</v>
      </c>
      <c r="B34" s="295">
        <v>135690</v>
      </c>
      <c r="C34" s="23" t="s">
        <v>544</v>
      </c>
      <c r="D34" s="23" t="s">
        <v>113</v>
      </c>
      <c r="E34" s="23" t="s">
        <v>542</v>
      </c>
      <c r="F34" s="293">
        <v>3324</v>
      </c>
      <c r="G34" s="293">
        <v>3676</v>
      </c>
      <c r="H34" s="294">
        <v>857.2</v>
      </c>
      <c r="I34" s="294">
        <v>112.69312366940083</v>
      </c>
      <c r="J34" s="294">
        <v>157.6488763011734</v>
      </c>
      <c r="K34" s="294">
        <v>128.78367948183791</v>
      </c>
      <c r="L34" s="19" t="s">
        <v>117</v>
      </c>
      <c r="M34" s="19" t="s">
        <v>521</v>
      </c>
      <c r="N34" s="295" t="s">
        <v>118</v>
      </c>
      <c r="O34" s="23" t="s">
        <v>147</v>
      </c>
      <c r="P34" s="23" t="s">
        <v>111</v>
      </c>
      <c r="Q34" s="296">
        <v>393159.91</v>
      </c>
      <c r="R34" s="296">
        <v>550000</v>
      </c>
      <c r="S34" s="297">
        <v>449296.08999999985</v>
      </c>
    </row>
    <row r="35" spans="1:19" s="253" customFormat="1" ht="45">
      <c r="A35" s="25">
        <v>29</v>
      </c>
      <c r="B35" s="295">
        <v>135770</v>
      </c>
      <c r="C35" s="23" t="s">
        <v>545</v>
      </c>
      <c r="D35" s="23" t="s">
        <v>113</v>
      </c>
      <c r="E35" s="23" t="s">
        <v>219</v>
      </c>
      <c r="F35" s="293">
        <v>12529</v>
      </c>
      <c r="G35" s="293">
        <v>13791</v>
      </c>
      <c r="H35" s="294">
        <v>714.16666666666663</v>
      </c>
      <c r="I35" s="294">
        <v>188.4393233918544</v>
      </c>
      <c r="J35" s="294">
        <v>0</v>
      </c>
      <c r="K35" s="294">
        <v>0</v>
      </c>
      <c r="L35" s="19" t="s">
        <v>117</v>
      </c>
      <c r="M35" s="19" t="s">
        <v>521</v>
      </c>
      <c r="N35" s="295" t="s">
        <v>118</v>
      </c>
      <c r="O35" s="23" t="s">
        <v>147</v>
      </c>
      <c r="P35" s="23" t="s">
        <v>111</v>
      </c>
      <c r="Q35" s="296">
        <v>847080.89</v>
      </c>
      <c r="R35" s="296">
        <v>0</v>
      </c>
      <c r="S35" s="297">
        <v>0</v>
      </c>
    </row>
    <row r="36" spans="1:19" s="253" customFormat="1" ht="60" customHeight="1">
      <c r="A36" s="25">
        <v>30</v>
      </c>
      <c r="B36" s="295">
        <v>153125</v>
      </c>
      <c r="C36" s="23" t="s">
        <v>546</v>
      </c>
      <c r="D36" s="23" t="s">
        <v>113</v>
      </c>
      <c r="E36" s="23" t="s">
        <v>547</v>
      </c>
      <c r="F36" s="293">
        <v>17805</v>
      </c>
      <c r="G36" s="293">
        <v>20065</v>
      </c>
      <c r="H36" s="294">
        <v>333.34</v>
      </c>
      <c r="I36" s="294">
        <v>333.34</v>
      </c>
      <c r="J36" s="294">
        <v>0</v>
      </c>
      <c r="K36" s="294">
        <v>0</v>
      </c>
      <c r="L36" s="19" t="s">
        <v>117</v>
      </c>
      <c r="M36" s="19" t="s">
        <v>521</v>
      </c>
      <c r="N36" s="295" t="s">
        <v>118</v>
      </c>
      <c r="O36" s="23" t="s">
        <v>147</v>
      </c>
      <c r="P36" s="23" t="s">
        <v>111</v>
      </c>
      <c r="Q36" s="296">
        <v>1540897.08</v>
      </c>
      <c r="R36" s="296">
        <v>0</v>
      </c>
      <c r="S36" s="297">
        <v>0</v>
      </c>
    </row>
    <row r="37" spans="1:19" s="253" customFormat="1" ht="69" customHeight="1">
      <c r="A37" s="25">
        <v>31</v>
      </c>
      <c r="B37" s="295">
        <v>119226</v>
      </c>
      <c r="C37" s="23" t="s">
        <v>548</v>
      </c>
      <c r="D37" s="23" t="s">
        <v>47</v>
      </c>
      <c r="E37" s="23" t="s">
        <v>549</v>
      </c>
      <c r="F37" s="293">
        <v>156247</v>
      </c>
      <c r="G37" s="293">
        <v>162624</v>
      </c>
      <c r="H37" s="294">
        <v>20</v>
      </c>
      <c r="I37" s="294">
        <v>0.8041130340952245</v>
      </c>
      <c r="J37" s="294">
        <v>0.8041130340952245</v>
      </c>
      <c r="K37" s="294">
        <v>0.75584484656054352</v>
      </c>
      <c r="L37" s="19" t="s">
        <v>108</v>
      </c>
      <c r="M37" s="19" t="s">
        <v>525</v>
      </c>
      <c r="N37" s="295" t="s">
        <v>137</v>
      </c>
      <c r="O37" s="23" t="s">
        <v>147</v>
      </c>
      <c r="P37" s="23" t="s">
        <v>111</v>
      </c>
      <c r="Q37" s="296">
        <v>3000000</v>
      </c>
      <c r="R37" s="296">
        <v>3000000</v>
      </c>
      <c r="S37" s="297">
        <v>2819920.1400000006</v>
      </c>
    </row>
    <row r="38" spans="1:19" s="253" customFormat="1" ht="57.75" customHeight="1">
      <c r="A38" s="25">
        <v>32</v>
      </c>
      <c r="B38" s="295">
        <v>129914</v>
      </c>
      <c r="C38" s="23" t="s">
        <v>560</v>
      </c>
      <c r="D38" s="23" t="s">
        <v>26</v>
      </c>
      <c r="E38" s="23" t="s">
        <v>527</v>
      </c>
      <c r="F38" s="293">
        <v>19610</v>
      </c>
      <c r="G38" s="293">
        <v>20100</v>
      </c>
      <c r="H38" s="294">
        <v>16</v>
      </c>
      <c r="I38" s="294">
        <v>1.5884993694064555</v>
      </c>
      <c r="J38" s="294">
        <v>2.58131147528549</v>
      </c>
      <c r="K38" s="294">
        <v>2.1601992440462547</v>
      </c>
      <c r="L38" s="19" t="s">
        <v>108</v>
      </c>
      <c r="M38" s="19" t="s">
        <v>525</v>
      </c>
      <c r="N38" s="295" t="s">
        <v>137</v>
      </c>
      <c r="O38" s="23" t="s">
        <v>147</v>
      </c>
      <c r="P38" s="23" t="s">
        <v>111</v>
      </c>
      <c r="Q38" s="296">
        <v>8000000</v>
      </c>
      <c r="R38" s="296">
        <v>13000000</v>
      </c>
      <c r="S38" s="297">
        <v>10879194.719999999</v>
      </c>
    </row>
    <row r="39" spans="1:19" s="253" customFormat="1" ht="51.75" customHeight="1">
      <c r="A39" s="25">
        <v>33</v>
      </c>
      <c r="B39" s="295">
        <v>129342</v>
      </c>
      <c r="C39" s="23" t="s">
        <v>574</v>
      </c>
      <c r="D39" s="23" t="s">
        <v>42</v>
      </c>
      <c r="E39" s="23" t="s">
        <v>77</v>
      </c>
      <c r="F39" s="293">
        <v>49815</v>
      </c>
      <c r="G39" s="293">
        <v>53967</v>
      </c>
      <c r="H39" s="294">
        <v>6545.454545454545</v>
      </c>
      <c r="I39" s="294">
        <v>1690.9119005726664</v>
      </c>
      <c r="J39" s="294">
        <v>845.43537872998013</v>
      </c>
      <c r="K39" s="294">
        <v>433.63237423817014</v>
      </c>
      <c r="L39" s="19" t="s">
        <v>117</v>
      </c>
      <c r="M39" s="19" t="s">
        <v>521</v>
      </c>
      <c r="N39" s="295" t="s">
        <v>118</v>
      </c>
      <c r="O39" s="23" t="s">
        <v>147</v>
      </c>
      <c r="P39" s="23" t="s">
        <v>111</v>
      </c>
      <c r="Q39" s="296">
        <v>4000097.33</v>
      </c>
      <c r="R39" s="296">
        <v>2000000</v>
      </c>
      <c r="S39" s="297">
        <v>1025820.2699999996</v>
      </c>
    </row>
    <row r="40" spans="1:19" s="253" customFormat="1" ht="53.25" customHeight="1">
      <c r="A40" s="25">
        <v>34</v>
      </c>
      <c r="B40" s="295">
        <v>153114</v>
      </c>
      <c r="C40" s="23" t="s">
        <v>575</v>
      </c>
      <c r="D40" s="23" t="s">
        <v>113</v>
      </c>
      <c r="E40" s="23" t="s">
        <v>113</v>
      </c>
      <c r="F40" s="293">
        <v>1825</v>
      </c>
      <c r="G40" s="293">
        <v>2091</v>
      </c>
      <c r="H40" s="294">
        <v>530</v>
      </c>
      <c r="I40" s="294">
        <v>244.99899026497519</v>
      </c>
      <c r="J40" s="294">
        <v>171.4992931854826</v>
      </c>
      <c r="K40" s="294">
        <v>101.25176703629342</v>
      </c>
      <c r="L40" s="19" t="s">
        <v>117</v>
      </c>
      <c r="M40" s="19" t="s">
        <v>521</v>
      </c>
      <c r="N40" s="295" t="s">
        <v>118</v>
      </c>
      <c r="O40" s="23" t="s">
        <v>147</v>
      </c>
      <c r="P40" s="23" t="s">
        <v>111</v>
      </c>
      <c r="Q40" s="296">
        <v>1000000</v>
      </c>
      <c r="R40" s="296">
        <v>700000</v>
      </c>
      <c r="S40" s="297">
        <v>413274.2217704081</v>
      </c>
    </row>
    <row r="41" spans="1:19" s="253" customFormat="1" ht="54" customHeight="1">
      <c r="A41" s="25">
        <v>35</v>
      </c>
      <c r="B41" s="295">
        <v>155753</v>
      </c>
      <c r="C41" s="23" t="s">
        <v>576</v>
      </c>
      <c r="D41" s="23" t="s">
        <v>113</v>
      </c>
      <c r="E41" s="23" t="s">
        <v>577</v>
      </c>
      <c r="F41" s="293">
        <v>1978</v>
      </c>
      <c r="G41" s="293">
        <v>2143</v>
      </c>
      <c r="H41" s="294">
        <v>1010</v>
      </c>
      <c r="I41" s="294">
        <v>218.63710730275773</v>
      </c>
      <c r="J41" s="294">
        <v>327.95566095413659</v>
      </c>
      <c r="K41" s="294">
        <v>244.77012444034804</v>
      </c>
      <c r="L41" s="19" t="s">
        <v>117</v>
      </c>
      <c r="M41" s="19" t="s">
        <v>521</v>
      </c>
      <c r="N41" s="295" t="s">
        <v>118</v>
      </c>
      <c r="O41" s="23" t="s">
        <v>147</v>
      </c>
      <c r="P41" s="23" t="s">
        <v>111</v>
      </c>
      <c r="Q41" s="296">
        <v>1000000</v>
      </c>
      <c r="R41" s="296">
        <v>1500000</v>
      </c>
      <c r="S41" s="297">
        <v>1119526.9067542255</v>
      </c>
    </row>
    <row r="42" spans="1:19" s="253" customFormat="1" ht="64.5" customHeight="1">
      <c r="A42" s="25">
        <v>36</v>
      </c>
      <c r="B42" s="295">
        <v>153118</v>
      </c>
      <c r="C42" s="23" t="s">
        <v>578</v>
      </c>
      <c r="D42" s="23" t="s">
        <v>113</v>
      </c>
      <c r="E42" s="23" t="s">
        <v>547</v>
      </c>
      <c r="F42" s="293">
        <v>5492</v>
      </c>
      <c r="G42" s="293">
        <v>5951</v>
      </c>
      <c r="H42" s="294">
        <v>502</v>
      </c>
      <c r="I42" s="294">
        <v>247.05383434959111</v>
      </c>
      <c r="J42" s="294">
        <v>148.23230060975467</v>
      </c>
      <c r="K42" s="294">
        <v>106.7138650406543</v>
      </c>
      <c r="L42" s="19" t="s">
        <v>117</v>
      </c>
      <c r="M42" s="19" t="s">
        <v>521</v>
      </c>
      <c r="N42" s="295" t="s">
        <v>118</v>
      </c>
      <c r="O42" s="23" t="s">
        <v>147</v>
      </c>
      <c r="P42" s="23" t="s">
        <v>111</v>
      </c>
      <c r="Q42" s="296">
        <v>1000000</v>
      </c>
      <c r="R42" s="296">
        <v>600000</v>
      </c>
      <c r="S42" s="297">
        <v>431945.79562626779</v>
      </c>
    </row>
    <row r="43" spans="1:19" s="253" customFormat="1" ht="60.75" customHeight="1">
      <c r="A43" s="25">
        <v>37</v>
      </c>
      <c r="B43" s="295">
        <v>153120</v>
      </c>
      <c r="C43" s="23" t="s">
        <v>579</v>
      </c>
      <c r="D43" s="23" t="s">
        <v>113</v>
      </c>
      <c r="E43" s="23" t="s">
        <v>219</v>
      </c>
      <c r="F43" s="293">
        <v>8618</v>
      </c>
      <c r="G43" s="293">
        <v>8437</v>
      </c>
      <c r="H43" s="294">
        <v>560</v>
      </c>
      <c r="I43" s="294">
        <v>261.78428369778879</v>
      </c>
      <c r="J43" s="294">
        <v>159.97928448198203</v>
      </c>
      <c r="K43" s="294">
        <v>138.23643182022917</v>
      </c>
      <c r="L43" s="19" t="s">
        <v>117</v>
      </c>
      <c r="M43" s="19" t="s">
        <v>521</v>
      </c>
      <c r="N43" s="295" t="s">
        <v>118</v>
      </c>
      <c r="O43" s="23" t="s">
        <v>147</v>
      </c>
      <c r="P43" s="23" t="s">
        <v>111</v>
      </c>
      <c r="Q43" s="296">
        <v>900000</v>
      </c>
      <c r="R43" s="296">
        <v>550000</v>
      </c>
      <c r="S43" s="297">
        <v>475249.26584909856</v>
      </c>
    </row>
    <row r="44" spans="1:19" s="253" customFormat="1" ht="68.25" customHeight="1">
      <c r="A44" s="25">
        <v>38</v>
      </c>
      <c r="B44" s="295">
        <v>153126</v>
      </c>
      <c r="C44" s="23" t="s">
        <v>580</v>
      </c>
      <c r="D44" s="23" t="s">
        <v>581</v>
      </c>
      <c r="E44" s="23" t="s">
        <v>542</v>
      </c>
      <c r="F44" s="293">
        <v>31538</v>
      </c>
      <c r="G44" s="293">
        <v>34869</v>
      </c>
      <c r="H44" s="294">
        <v>797</v>
      </c>
      <c r="I44" s="294">
        <v>420.59268876815992</v>
      </c>
      <c r="J44" s="294">
        <v>210.29634438407996</v>
      </c>
      <c r="K44" s="294">
        <v>166.11096684776012</v>
      </c>
      <c r="L44" s="19" t="s">
        <v>117</v>
      </c>
      <c r="M44" s="19" t="s">
        <v>521</v>
      </c>
      <c r="N44" s="295" t="s">
        <v>118</v>
      </c>
      <c r="O44" s="23" t="s">
        <v>147</v>
      </c>
      <c r="P44" s="23" t="s">
        <v>111</v>
      </c>
      <c r="Q44" s="296">
        <v>1000000</v>
      </c>
      <c r="R44" s="296">
        <v>500000</v>
      </c>
      <c r="S44" s="297">
        <v>394944.96999999974</v>
      </c>
    </row>
    <row r="45" spans="1:19" s="253" customFormat="1" ht="72" customHeight="1">
      <c r="A45" s="25">
        <v>39</v>
      </c>
      <c r="B45" s="295">
        <v>155643</v>
      </c>
      <c r="C45" s="23" t="s">
        <v>582</v>
      </c>
      <c r="D45" s="23" t="s">
        <v>113</v>
      </c>
      <c r="E45" s="23" t="s">
        <v>219</v>
      </c>
      <c r="F45" s="293">
        <v>67960</v>
      </c>
      <c r="G45" s="293">
        <v>74806</v>
      </c>
      <c r="H45" s="294">
        <v>3900</v>
      </c>
      <c r="I45" s="294">
        <v>1016.4278759254311</v>
      </c>
      <c r="J45" s="294">
        <v>998.27737814104842</v>
      </c>
      <c r="K45" s="294">
        <v>1141.12433677383</v>
      </c>
      <c r="L45" s="19" t="s">
        <v>117</v>
      </c>
      <c r="M45" s="19" t="s">
        <v>521</v>
      </c>
      <c r="N45" s="295" t="s">
        <v>118</v>
      </c>
      <c r="O45" s="23" t="s">
        <v>147</v>
      </c>
      <c r="P45" s="23" t="s">
        <v>111</v>
      </c>
      <c r="Q45" s="296">
        <v>5600000</v>
      </c>
      <c r="R45" s="296">
        <v>6287014</v>
      </c>
      <c r="S45" s="297">
        <v>5500000</v>
      </c>
    </row>
    <row r="46" spans="1:19" s="253" customFormat="1" ht="33.75">
      <c r="A46" s="25">
        <v>40</v>
      </c>
      <c r="B46" s="295">
        <v>105046</v>
      </c>
      <c r="C46" s="23" t="s">
        <v>588</v>
      </c>
      <c r="D46" s="23" t="s">
        <v>17</v>
      </c>
      <c r="E46" s="23" t="s">
        <v>17</v>
      </c>
      <c r="F46" s="293">
        <v>98000</v>
      </c>
      <c r="G46" s="293">
        <v>102000</v>
      </c>
      <c r="H46" s="294">
        <v>2900</v>
      </c>
      <c r="I46" s="294">
        <v>287.22682422459553</v>
      </c>
      <c r="J46" s="294">
        <v>287.22682422459553</v>
      </c>
      <c r="K46" s="294">
        <v>285.14424805442326</v>
      </c>
      <c r="L46" s="19" t="s">
        <v>18</v>
      </c>
      <c r="M46" s="19" t="s">
        <v>589</v>
      </c>
      <c r="N46" s="295" t="s">
        <v>99</v>
      </c>
      <c r="O46" s="23" t="s">
        <v>147</v>
      </c>
      <c r="P46" s="23" t="s">
        <v>111</v>
      </c>
      <c r="Q46" s="296">
        <v>1000000</v>
      </c>
      <c r="R46" s="296">
        <v>1000000</v>
      </c>
      <c r="S46" s="297">
        <v>992749.36741791293</v>
      </c>
    </row>
    <row r="47" spans="1:19" s="253" customFormat="1" ht="57" customHeight="1">
      <c r="A47" s="25">
        <v>41</v>
      </c>
      <c r="B47" s="295">
        <v>105042</v>
      </c>
      <c r="C47" s="23" t="s">
        <v>590</v>
      </c>
      <c r="D47" s="23" t="s">
        <v>17</v>
      </c>
      <c r="E47" s="23" t="s">
        <v>127</v>
      </c>
      <c r="F47" s="293">
        <v>98000</v>
      </c>
      <c r="G47" s="293">
        <v>102000</v>
      </c>
      <c r="H47" s="294">
        <v>1560</v>
      </c>
      <c r="I47" s="294">
        <v>286.85445480167533</v>
      </c>
      <c r="J47" s="294">
        <v>215.14084110125648</v>
      </c>
      <c r="K47" s="294">
        <v>160.19238084169515</v>
      </c>
      <c r="L47" s="19" t="s">
        <v>18</v>
      </c>
      <c r="M47" s="19" t="s">
        <v>589</v>
      </c>
      <c r="N47" s="295" t="s">
        <v>99</v>
      </c>
      <c r="O47" s="23" t="s">
        <v>147</v>
      </c>
      <c r="P47" s="23" t="s">
        <v>111</v>
      </c>
      <c r="Q47" s="296">
        <v>2000000</v>
      </c>
      <c r="R47" s="296">
        <v>1500000</v>
      </c>
      <c r="S47" s="297">
        <v>1116889.6153448168</v>
      </c>
    </row>
    <row r="48" spans="1:19" s="253" customFormat="1" ht="33.75">
      <c r="A48" s="25">
        <v>42</v>
      </c>
      <c r="B48" s="295">
        <v>105079</v>
      </c>
      <c r="C48" s="23" t="s">
        <v>591</v>
      </c>
      <c r="D48" s="23" t="s">
        <v>17</v>
      </c>
      <c r="E48" s="23" t="s">
        <v>592</v>
      </c>
      <c r="F48" s="293">
        <v>900000</v>
      </c>
      <c r="G48" s="293">
        <v>1100000</v>
      </c>
      <c r="H48" s="294">
        <v>2250</v>
      </c>
      <c r="I48" s="294">
        <v>161.35602573461162</v>
      </c>
      <c r="J48" s="294">
        <v>161.35602573461162</v>
      </c>
      <c r="K48" s="294">
        <v>53.478830783707686</v>
      </c>
      <c r="L48" s="19" t="s">
        <v>18</v>
      </c>
      <c r="M48" s="19" t="s">
        <v>589</v>
      </c>
      <c r="N48" s="295" t="s">
        <v>99</v>
      </c>
      <c r="O48" s="23" t="s">
        <v>147</v>
      </c>
      <c r="P48" s="23" t="s">
        <v>111</v>
      </c>
      <c r="Q48" s="296">
        <v>1000000</v>
      </c>
      <c r="R48" s="296">
        <v>1000000</v>
      </c>
      <c r="S48" s="297">
        <v>331433.7381590344</v>
      </c>
    </row>
    <row r="49" spans="1:19" s="253" customFormat="1" ht="59.25" customHeight="1">
      <c r="A49" s="25">
        <v>43</v>
      </c>
      <c r="B49" s="295">
        <v>105172</v>
      </c>
      <c r="C49" s="23" t="s">
        <v>593</v>
      </c>
      <c r="D49" s="23" t="s">
        <v>17</v>
      </c>
      <c r="E49" s="23" t="s">
        <v>17</v>
      </c>
      <c r="F49" s="293">
        <v>900000</v>
      </c>
      <c r="G49" s="293">
        <v>1100000</v>
      </c>
      <c r="H49" s="294">
        <v>2100</v>
      </c>
      <c r="I49" s="294">
        <v>160.6395436344157</v>
      </c>
      <c r="J49" s="294">
        <v>160.6395436344157</v>
      </c>
      <c r="K49" s="294">
        <v>117.25771232503561</v>
      </c>
      <c r="L49" s="19" t="s">
        <v>18</v>
      </c>
      <c r="M49" s="19" t="s">
        <v>589</v>
      </c>
      <c r="N49" s="295" t="s">
        <v>99</v>
      </c>
      <c r="O49" s="23" t="s">
        <v>147</v>
      </c>
      <c r="P49" s="23" t="s">
        <v>111</v>
      </c>
      <c r="Q49" s="296">
        <v>2000000</v>
      </c>
      <c r="R49" s="296">
        <v>2000000</v>
      </c>
      <c r="S49" s="297">
        <v>1459886.0239778981</v>
      </c>
    </row>
    <row r="50" spans="1:19" s="253" customFormat="1" ht="50.25" customHeight="1">
      <c r="A50" s="25">
        <v>44</v>
      </c>
      <c r="B50" s="295">
        <v>98878</v>
      </c>
      <c r="C50" s="23" t="s">
        <v>594</v>
      </c>
      <c r="D50" s="23" t="s">
        <v>17</v>
      </c>
      <c r="E50" s="23" t="s">
        <v>17</v>
      </c>
      <c r="F50" s="293">
        <v>900000</v>
      </c>
      <c r="G50" s="293">
        <v>1100000</v>
      </c>
      <c r="H50" s="294">
        <v>2133</v>
      </c>
      <c r="I50" s="294">
        <v>215.76812732093356</v>
      </c>
      <c r="J50" s="294">
        <v>183.40290822279351</v>
      </c>
      <c r="K50" s="294">
        <v>160.94395933877206</v>
      </c>
      <c r="L50" s="19" t="s">
        <v>18</v>
      </c>
      <c r="M50" s="19" t="s">
        <v>589</v>
      </c>
      <c r="N50" s="295" t="s">
        <v>99</v>
      </c>
      <c r="O50" s="23" t="s">
        <v>147</v>
      </c>
      <c r="P50" s="23" t="s">
        <v>111</v>
      </c>
      <c r="Q50" s="296">
        <v>2000000</v>
      </c>
      <c r="R50" s="296">
        <v>1700000</v>
      </c>
      <c r="S50" s="297">
        <v>1491823.2951003369</v>
      </c>
    </row>
    <row r="51" spans="1:19" s="253" customFormat="1" ht="33.75">
      <c r="A51" s="25">
        <v>45</v>
      </c>
      <c r="B51" s="295">
        <v>96880</v>
      </c>
      <c r="C51" s="23" t="s">
        <v>595</v>
      </c>
      <c r="D51" s="23" t="s">
        <v>596</v>
      </c>
      <c r="E51" s="23" t="s">
        <v>44</v>
      </c>
      <c r="F51" s="293">
        <v>199600</v>
      </c>
      <c r="G51" s="293">
        <v>193700</v>
      </c>
      <c r="H51" s="294">
        <v>26</v>
      </c>
      <c r="I51" s="294">
        <v>1.2991101042290083</v>
      </c>
      <c r="J51" s="294">
        <v>1.9486651563435127</v>
      </c>
      <c r="K51" s="294">
        <v>1.6392243816136387</v>
      </c>
      <c r="L51" s="19" t="s">
        <v>108</v>
      </c>
      <c r="M51" s="19" t="s">
        <v>513</v>
      </c>
      <c r="N51" s="295" t="s">
        <v>137</v>
      </c>
      <c r="O51" s="23" t="s">
        <v>147</v>
      </c>
      <c r="P51" s="23" t="s">
        <v>111</v>
      </c>
      <c r="Q51" s="296">
        <v>2000000</v>
      </c>
      <c r="R51" s="296">
        <v>3000000</v>
      </c>
      <c r="S51" s="297">
        <v>2523611.1647156812</v>
      </c>
    </row>
    <row r="52" spans="1:19" s="253" customFormat="1" ht="64.5" customHeight="1">
      <c r="A52" s="25">
        <v>46</v>
      </c>
      <c r="B52" s="295">
        <v>96810</v>
      </c>
      <c r="C52" s="23" t="s">
        <v>597</v>
      </c>
      <c r="D52" s="23" t="s">
        <v>40</v>
      </c>
      <c r="E52" s="23" t="s">
        <v>598</v>
      </c>
      <c r="F52" s="293">
        <v>394000</v>
      </c>
      <c r="G52" s="293">
        <v>398000</v>
      </c>
      <c r="H52" s="294">
        <v>121</v>
      </c>
      <c r="I52" s="294">
        <v>2.0212249374358864</v>
      </c>
      <c r="J52" s="294">
        <v>3.5371436405128005</v>
      </c>
      <c r="K52" s="294">
        <v>3.0400200071513295</v>
      </c>
      <c r="L52" s="19" t="s">
        <v>108</v>
      </c>
      <c r="M52" s="19" t="s">
        <v>109</v>
      </c>
      <c r="N52" s="295" t="s">
        <v>110</v>
      </c>
      <c r="O52" s="23" t="s">
        <v>147</v>
      </c>
      <c r="P52" s="23" t="s">
        <v>111</v>
      </c>
      <c r="Q52" s="296">
        <v>2000000</v>
      </c>
      <c r="R52" s="296">
        <v>3500000</v>
      </c>
      <c r="S52" s="297">
        <v>3008096.6752843261</v>
      </c>
    </row>
    <row r="53" spans="1:19" s="253" customFormat="1" ht="61.5" customHeight="1" thickBot="1">
      <c r="A53" s="25">
        <v>47</v>
      </c>
      <c r="B53" s="309">
        <v>105178</v>
      </c>
      <c r="C53" s="310" t="s">
        <v>602</v>
      </c>
      <c r="D53" s="310" t="s">
        <v>17</v>
      </c>
      <c r="E53" s="310" t="s">
        <v>17</v>
      </c>
      <c r="F53" s="311">
        <v>461747</v>
      </c>
      <c r="G53" s="311">
        <v>480593</v>
      </c>
      <c r="H53" s="312">
        <v>1000</v>
      </c>
      <c r="I53" s="312">
        <v>105.39221232281369</v>
      </c>
      <c r="J53" s="312">
        <v>79.044159242110283</v>
      </c>
      <c r="K53" s="312">
        <v>79.985796502329649</v>
      </c>
      <c r="L53" s="310" t="s">
        <v>18</v>
      </c>
      <c r="M53" s="310" t="s">
        <v>600</v>
      </c>
      <c r="N53" s="309" t="s">
        <v>601</v>
      </c>
      <c r="O53" s="310" t="s">
        <v>147</v>
      </c>
      <c r="P53" s="310" t="s">
        <v>111</v>
      </c>
      <c r="Q53" s="313">
        <v>400000</v>
      </c>
      <c r="R53" s="313">
        <v>300000</v>
      </c>
      <c r="S53" s="314">
        <v>303573.83999999985</v>
      </c>
    </row>
    <row r="54" spans="1:19" ht="51.75" customHeight="1">
      <c r="A54" s="25">
        <v>48</v>
      </c>
      <c r="B54" s="295">
        <v>154956</v>
      </c>
      <c r="C54" s="23" t="s">
        <v>553</v>
      </c>
      <c r="D54" s="71" t="s">
        <v>42</v>
      </c>
      <c r="E54" s="71" t="s">
        <v>77</v>
      </c>
      <c r="F54" s="293">
        <v>56319</v>
      </c>
      <c r="G54" s="293">
        <v>62533</v>
      </c>
      <c r="H54" s="294">
        <v>11.2</v>
      </c>
      <c r="I54" s="294">
        <v>1.5877015982267126</v>
      </c>
      <c r="J54" s="294">
        <v>3.1754031964534253</v>
      </c>
      <c r="K54" s="294">
        <v>4.8491936070931496</v>
      </c>
      <c r="L54" s="19" t="s">
        <v>108</v>
      </c>
      <c r="M54" s="19" t="s">
        <v>525</v>
      </c>
      <c r="N54" s="295" t="s">
        <v>137</v>
      </c>
      <c r="O54" s="23" t="s">
        <v>147</v>
      </c>
      <c r="P54" s="26" t="s">
        <v>111</v>
      </c>
      <c r="Q54" s="296">
        <v>20000000</v>
      </c>
      <c r="R54" s="296">
        <v>61084445.748611242</v>
      </c>
      <c r="S54" s="297">
        <v>40000000</v>
      </c>
    </row>
    <row r="55" spans="1:19" ht="49.5" customHeight="1">
      <c r="A55" s="25">
        <v>49</v>
      </c>
      <c r="B55" s="295">
        <v>154958</v>
      </c>
      <c r="C55" s="23" t="s">
        <v>552</v>
      </c>
      <c r="D55" s="71" t="s">
        <v>42</v>
      </c>
      <c r="E55" s="71" t="s">
        <v>77</v>
      </c>
      <c r="F55" s="293">
        <v>55281</v>
      </c>
      <c r="G55" s="293">
        <v>60031</v>
      </c>
      <c r="H55" s="294">
        <v>23.55</v>
      </c>
      <c r="I55" s="294">
        <v>6.6574206501825328</v>
      </c>
      <c r="J55" s="294">
        <v>8.8765608669100438</v>
      </c>
      <c r="K55" s="294">
        <v>8.0160184829074197</v>
      </c>
      <c r="L55" s="19" t="s">
        <v>108</v>
      </c>
      <c r="M55" s="19" t="s">
        <v>525</v>
      </c>
      <c r="N55" s="295" t="s">
        <v>137</v>
      </c>
      <c r="O55" s="23" t="s">
        <v>147</v>
      </c>
      <c r="P55" s="26" t="s">
        <v>111</v>
      </c>
      <c r="Q55" s="296">
        <v>30000000</v>
      </c>
      <c r="R55" s="296">
        <v>36122181.115388751</v>
      </c>
      <c r="S55" s="297">
        <v>40000000</v>
      </c>
    </row>
    <row r="56" spans="1:19" ht="33.75">
      <c r="A56" s="25">
        <v>50</v>
      </c>
      <c r="B56" s="295">
        <v>129427</v>
      </c>
      <c r="C56" s="23" t="s">
        <v>538</v>
      </c>
      <c r="D56" s="71" t="s">
        <v>46</v>
      </c>
      <c r="E56" s="71" t="s">
        <v>539</v>
      </c>
      <c r="F56" s="293">
        <v>25938</v>
      </c>
      <c r="G56" s="293">
        <v>23783</v>
      </c>
      <c r="H56" s="294">
        <v>11</v>
      </c>
      <c r="I56" s="294">
        <v>1.5619173892833689</v>
      </c>
      <c r="J56" s="294">
        <v>4.1651130380889834</v>
      </c>
      <c r="K56" s="294">
        <v>3.1487619232022666</v>
      </c>
      <c r="L56" s="19" t="s">
        <v>108</v>
      </c>
      <c r="M56" s="19" t="s">
        <v>109</v>
      </c>
      <c r="N56" s="295" t="s">
        <v>110</v>
      </c>
      <c r="O56" s="23" t="s">
        <v>147</v>
      </c>
      <c r="P56" s="26" t="s">
        <v>111</v>
      </c>
      <c r="Q56" s="296">
        <v>15000000</v>
      </c>
      <c r="R56" s="296">
        <v>30239389.849999994</v>
      </c>
      <c r="S56" s="297">
        <v>40000000</v>
      </c>
    </row>
    <row r="57" spans="1:19" s="253" customFormat="1" ht="53.25" customHeight="1">
      <c r="A57" s="25">
        <v>51</v>
      </c>
      <c r="B57" s="295">
        <v>137342</v>
      </c>
      <c r="C57" s="23" t="s">
        <v>554</v>
      </c>
      <c r="D57" s="23" t="s">
        <v>139</v>
      </c>
      <c r="E57" s="23" t="s">
        <v>555</v>
      </c>
      <c r="F57" s="293">
        <v>26723</v>
      </c>
      <c r="G57" s="293">
        <v>27814</v>
      </c>
      <c r="H57" s="294">
        <v>16</v>
      </c>
      <c r="I57" s="294">
        <v>3.1879426335062906</v>
      </c>
      <c r="J57" s="294">
        <v>3.9849282918828637</v>
      </c>
      <c r="K57" s="294">
        <v>3.2163500396397753</v>
      </c>
      <c r="L57" s="19" t="s">
        <v>108</v>
      </c>
      <c r="M57" s="19" t="s">
        <v>525</v>
      </c>
      <c r="N57" s="295" t="s">
        <v>137</v>
      </c>
      <c r="O57" s="23" t="s">
        <v>147</v>
      </c>
      <c r="P57" s="23" t="s">
        <v>111</v>
      </c>
      <c r="Q57" s="296">
        <v>20000000</v>
      </c>
      <c r="R57" s="296">
        <v>20178217.799999997</v>
      </c>
      <c r="S57" s="297">
        <v>25000000</v>
      </c>
    </row>
    <row r="58" spans="1:19" s="253" customFormat="1" ht="55.5" customHeight="1">
      <c r="A58" s="25">
        <v>52</v>
      </c>
      <c r="B58" s="295">
        <v>122576</v>
      </c>
      <c r="C58" s="23" t="s">
        <v>571</v>
      </c>
      <c r="D58" s="23" t="s">
        <v>42</v>
      </c>
      <c r="E58" s="23" t="s">
        <v>572</v>
      </c>
      <c r="F58" s="293">
        <v>17625</v>
      </c>
      <c r="G58" s="293">
        <v>18514</v>
      </c>
      <c r="H58" s="294">
        <v>14</v>
      </c>
      <c r="I58" s="294">
        <v>2.1926506508077033</v>
      </c>
      <c r="J58" s="294">
        <v>3.6544177513461715</v>
      </c>
      <c r="K58" s="294">
        <v>3.2123673322588981</v>
      </c>
      <c r="L58" s="19" t="s">
        <v>108</v>
      </c>
      <c r="M58" s="19" t="s">
        <v>513</v>
      </c>
      <c r="N58" s="295" t="s">
        <v>137</v>
      </c>
      <c r="O58" s="23" t="s">
        <v>147</v>
      </c>
      <c r="P58" s="23" t="s">
        <v>111</v>
      </c>
      <c r="Q58" s="296">
        <v>15000000</v>
      </c>
      <c r="R58" s="296">
        <v>21975917.580000013</v>
      </c>
      <c r="S58" s="297">
        <v>25000000</v>
      </c>
    </row>
    <row r="59" spans="1:19" s="253" customFormat="1" ht="33.75">
      <c r="A59" s="25">
        <v>53</v>
      </c>
      <c r="B59" s="295">
        <v>98375</v>
      </c>
      <c r="C59" s="23" t="s">
        <v>123</v>
      </c>
      <c r="D59" s="23" t="s">
        <v>44</v>
      </c>
      <c r="E59" s="23" t="s">
        <v>124</v>
      </c>
      <c r="F59" s="293">
        <v>5400</v>
      </c>
      <c r="G59" s="293">
        <v>5600</v>
      </c>
      <c r="H59" s="294">
        <v>96000</v>
      </c>
      <c r="I59" s="294">
        <v>7693.5679656276525</v>
      </c>
      <c r="J59" s="294">
        <v>9616.9599570345636</v>
      </c>
      <c r="K59" s="294">
        <v>9481.2803084516181</v>
      </c>
      <c r="L59" s="19" t="s">
        <v>18</v>
      </c>
      <c r="M59" s="19" t="s">
        <v>522</v>
      </c>
      <c r="N59" s="295" t="s">
        <v>125</v>
      </c>
      <c r="O59" s="23" t="s">
        <v>147</v>
      </c>
      <c r="P59" s="23" t="s">
        <v>111</v>
      </c>
      <c r="Q59" s="296">
        <v>4000000</v>
      </c>
      <c r="R59" s="296">
        <v>5000000</v>
      </c>
      <c r="S59" s="297">
        <v>4929458.1400000006</v>
      </c>
    </row>
    <row r="60" spans="1:19" s="253" customFormat="1" ht="76.5" customHeight="1">
      <c r="A60" s="25">
        <v>54</v>
      </c>
      <c r="B60" s="295">
        <v>153132</v>
      </c>
      <c r="C60" s="23" t="s">
        <v>534</v>
      </c>
      <c r="D60" s="23" t="s">
        <v>139</v>
      </c>
      <c r="E60" s="23" t="s">
        <v>535</v>
      </c>
      <c r="F60" s="293">
        <v>7551</v>
      </c>
      <c r="G60" s="293">
        <v>8326</v>
      </c>
      <c r="H60" s="294">
        <v>2.0499999999999998</v>
      </c>
      <c r="I60" s="294">
        <v>1.0669704349838687</v>
      </c>
      <c r="J60" s="294">
        <v>0.42678817399354746</v>
      </c>
      <c r="K60" s="294">
        <v>0.55624139102258363</v>
      </c>
      <c r="L60" s="19" t="s">
        <v>108</v>
      </c>
      <c r="M60" s="19" t="s">
        <v>525</v>
      </c>
      <c r="N60" s="295" t="s">
        <v>137</v>
      </c>
      <c r="O60" s="23" t="s">
        <v>147</v>
      </c>
      <c r="P60" s="23" t="s">
        <v>111</v>
      </c>
      <c r="Q60" s="296">
        <v>5000000</v>
      </c>
      <c r="R60" s="296">
        <v>2000000</v>
      </c>
      <c r="S60" s="297">
        <v>2606639.1944168229</v>
      </c>
    </row>
    <row r="61" spans="1:19" s="253" customFormat="1" ht="63" customHeight="1">
      <c r="A61" s="25">
        <v>55</v>
      </c>
      <c r="B61" s="295">
        <v>155005</v>
      </c>
      <c r="C61" s="23" t="s">
        <v>585</v>
      </c>
      <c r="D61" s="23" t="s">
        <v>43</v>
      </c>
      <c r="E61" s="23" t="s">
        <v>586</v>
      </c>
      <c r="F61" s="293">
        <v>6671</v>
      </c>
      <c r="G61" s="293">
        <v>7471</v>
      </c>
      <c r="H61" s="294">
        <v>9</v>
      </c>
      <c r="I61" s="294">
        <v>4.3099999999999996</v>
      </c>
      <c r="J61" s="294">
        <v>1.7281302341064491</v>
      </c>
      <c r="K61" s="294">
        <v>1.5825770135094368</v>
      </c>
      <c r="L61" s="19" t="s">
        <v>108</v>
      </c>
      <c r="M61" s="19" t="s">
        <v>513</v>
      </c>
      <c r="N61" s="295" t="s">
        <v>137</v>
      </c>
      <c r="O61" s="23" t="s">
        <v>147</v>
      </c>
      <c r="P61" s="23" t="s">
        <v>111</v>
      </c>
      <c r="Q61" s="296">
        <v>30000000</v>
      </c>
      <c r="R61" s="296">
        <v>12000000</v>
      </c>
      <c r="S61" s="297">
        <v>10989289.920000002</v>
      </c>
    </row>
    <row r="62" spans="1:19" s="253" customFormat="1" ht="104.25" customHeight="1">
      <c r="A62" s="25">
        <v>56</v>
      </c>
      <c r="B62" s="295">
        <v>133500</v>
      </c>
      <c r="C62" s="23" t="s">
        <v>106</v>
      </c>
      <c r="D62" s="295" t="s">
        <v>85</v>
      </c>
      <c r="E62" s="23" t="s">
        <v>107</v>
      </c>
      <c r="F62" s="293">
        <v>60834</v>
      </c>
      <c r="G62" s="293">
        <v>61137</v>
      </c>
      <c r="H62" s="294">
        <v>37</v>
      </c>
      <c r="I62" s="294">
        <v>5.3006025575997571</v>
      </c>
      <c r="J62" s="294">
        <v>5.3006025575997571</v>
      </c>
      <c r="K62" s="294">
        <v>13.788957682751226</v>
      </c>
      <c r="L62" s="19" t="s">
        <v>108</v>
      </c>
      <c r="M62" s="19" t="s">
        <v>109</v>
      </c>
      <c r="N62" s="295" t="s">
        <v>110</v>
      </c>
      <c r="O62" s="23" t="s">
        <v>147</v>
      </c>
      <c r="P62" s="23" t="s">
        <v>111</v>
      </c>
      <c r="Q62" s="296">
        <v>25000000</v>
      </c>
      <c r="R62" s="296">
        <v>65034859.400000006</v>
      </c>
      <c r="S62" s="297">
        <v>25000000</v>
      </c>
    </row>
    <row r="63" spans="1:19" s="253" customFormat="1" ht="45">
      <c r="A63" s="25">
        <v>57</v>
      </c>
      <c r="B63" s="295">
        <v>155007</v>
      </c>
      <c r="C63" s="23" t="s">
        <v>115</v>
      </c>
      <c r="D63" s="23" t="s">
        <v>87</v>
      </c>
      <c r="E63" s="23" t="s">
        <v>116</v>
      </c>
      <c r="F63" s="293">
        <v>17346</v>
      </c>
      <c r="G63" s="293">
        <v>18272</v>
      </c>
      <c r="H63" s="294">
        <v>4200</v>
      </c>
      <c r="I63" s="294">
        <v>1684</v>
      </c>
      <c r="J63" s="294">
        <v>606</v>
      </c>
      <c r="K63" s="294">
        <v>0</v>
      </c>
      <c r="L63" s="19" t="s">
        <v>117</v>
      </c>
      <c r="M63" s="23" t="s">
        <v>521</v>
      </c>
      <c r="N63" s="295" t="s">
        <v>118</v>
      </c>
      <c r="O63" s="23" t="s">
        <v>147</v>
      </c>
      <c r="P63" s="23" t="s">
        <v>111</v>
      </c>
      <c r="Q63" s="296">
        <v>9000000</v>
      </c>
      <c r="R63" s="296">
        <v>7000000</v>
      </c>
      <c r="S63" s="297">
        <v>3627993.84</v>
      </c>
    </row>
    <row r="64" spans="1:19" s="253" customFormat="1" ht="66.75" customHeight="1">
      <c r="A64" s="25">
        <v>58</v>
      </c>
      <c r="B64" s="295">
        <v>155004</v>
      </c>
      <c r="C64" s="23" t="s">
        <v>119</v>
      </c>
      <c r="D64" s="295" t="s">
        <v>42</v>
      </c>
      <c r="E64" s="295" t="s">
        <v>120</v>
      </c>
      <c r="F64" s="293">
        <v>25872</v>
      </c>
      <c r="G64" s="293">
        <v>26375</v>
      </c>
      <c r="H64" s="294">
        <v>25700</v>
      </c>
      <c r="I64" s="294">
        <v>2166.790386180709</v>
      </c>
      <c r="J64" s="294">
        <v>6500.371158542127</v>
      </c>
      <c r="K64" s="294">
        <v>4777.838455277164</v>
      </c>
      <c r="L64" s="19" t="s">
        <v>117</v>
      </c>
      <c r="M64" s="23" t="s">
        <v>521</v>
      </c>
      <c r="N64" s="295" t="s">
        <v>118</v>
      </c>
      <c r="O64" s="23" t="s">
        <v>147</v>
      </c>
      <c r="P64" s="23" t="s">
        <v>111</v>
      </c>
      <c r="Q64" s="296">
        <v>2000000</v>
      </c>
      <c r="R64" s="296">
        <v>6000000</v>
      </c>
      <c r="S64" s="297">
        <v>4410060.5999999996</v>
      </c>
    </row>
    <row r="65" spans="1:19" s="253" customFormat="1" ht="33.75">
      <c r="A65" s="25">
        <v>59</v>
      </c>
      <c r="B65" s="295">
        <v>153128</v>
      </c>
      <c r="C65" s="23" t="s">
        <v>529</v>
      </c>
      <c r="D65" s="23" t="s">
        <v>139</v>
      </c>
      <c r="E65" s="23" t="s">
        <v>530</v>
      </c>
      <c r="F65" s="293">
        <v>55599</v>
      </c>
      <c r="G65" s="293">
        <v>57545</v>
      </c>
      <c r="H65" s="294">
        <v>2.2000000000000002</v>
      </c>
      <c r="I65" s="294">
        <v>0.76462053528654705</v>
      </c>
      <c r="J65" s="294">
        <v>0.86019810219736559</v>
      </c>
      <c r="K65" s="294">
        <v>0.57518136251608754</v>
      </c>
      <c r="L65" s="19" t="s">
        <v>108</v>
      </c>
      <c r="M65" s="19" t="s">
        <v>528</v>
      </c>
      <c r="N65" s="295" t="s">
        <v>137</v>
      </c>
      <c r="O65" s="23" t="s">
        <v>147</v>
      </c>
      <c r="P65" s="23" t="s">
        <v>111</v>
      </c>
      <c r="Q65" s="296">
        <v>4000000</v>
      </c>
      <c r="R65" s="296">
        <v>4500000</v>
      </c>
      <c r="S65" s="297">
        <v>3008976.7981475107</v>
      </c>
    </row>
    <row r="66" spans="1:19" s="253" customFormat="1" ht="57" customHeight="1">
      <c r="A66" s="25">
        <v>60</v>
      </c>
      <c r="B66" s="295">
        <v>153130</v>
      </c>
      <c r="C66" s="23" t="s">
        <v>531</v>
      </c>
      <c r="D66" s="23" t="s">
        <v>139</v>
      </c>
      <c r="E66" s="23" t="s">
        <v>532</v>
      </c>
      <c r="F66" s="293">
        <v>21167</v>
      </c>
      <c r="G66" s="293">
        <v>21908</v>
      </c>
      <c r="H66" s="294">
        <v>4.34</v>
      </c>
      <c r="I66" s="294">
        <v>1.0955498274677156</v>
      </c>
      <c r="J66" s="294">
        <v>1.7528797239483447</v>
      </c>
      <c r="K66" s="294">
        <v>1.4915704485839396</v>
      </c>
      <c r="L66" s="19" t="s">
        <v>108</v>
      </c>
      <c r="M66" s="19" t="s">
        <v>528</v>
      </c>
      <c r="N66" s="295" t="s">
        <v>137</v>
      </c>
      <c r="O66" s="23" t="s">
        <v>147</v>
      </c>
      <c r="P66" s="23" t="s">
        <v>111</v>
      </c>
      <c r="Q66" s="296">
        <v>5000000</v>
      </c>
      <c r="R66" s="296">
        <v>8000000</v>
      </c>
      <c r="S66" s="297">
        <v>6807405.7938176915</v>
      </c>
    </row>
    <row r="67" spans="1:19" s="253" customFormat="1" ht="65.25" customHeight="1">
      <c r="A67" s="25">
        <v>61</v>
      </c>
      <c r="B67" s="295">
        <v>155248</v>
      </c>
      <c r="C67" s="23" t="s">
        <v>533</v>
      </c>
      <c r="D67" s="23" t="s">
        <v>139</v>
      </c>
      <c r="E67" s="23" t="s">
        <v>140</v>
      </c>
      <c r="F67" s="293">
        <v>26755</v>
      </c>
      <c r="G67" s="293">
        <v>27214</v>
      </c>
      <c r="H67" s="294">
        <v>2.71</v>
      </c>
      <c r="I67" s="294">
        <v>0.8689692034587928</v>
      </c>
      <c r="J67" s="294">
        <v>1.086211504323491</v>
      </c>
      <c r="K67" s="294">
        <v>0.75481929221771638</v>
      </c>
      <c r="L67" s="19" t="s">
        <v>108</v>
      </c>
      <c r="M67" s="19" t="s">
        <v>525</v>
      </c>
      <c r="N67" s="295" t="s">
        <v>137</v>
      </c>
      <c r="O67" s="23" t="s">
        <v>147</v>
      </c>
      <c r="P67" s="23" t="s">
        <v>111</v>
      </c>
      <c r="Q67" s="296">
        <v>4000000</v>
      </c>
      <c r="R67" s="296">
        <v>5000000</v>
      </c>
      <c r="S67" s="297">
        <v>3474550.2566179745</v>
      </c>
    </row>
    <row r="68" spans="1:19" s="253" customFormat="1" ht="74.25" customHeight="1">
      <c r="A68" s="25">
        <v>62</v>
      </c>
      <c r="B68" s="295">
        <v>109643</v>
      </c>
      <c r="C68" s="23" t="s">
        <v>561</v>
      </c>
      <c r="D68" s="23" t="s">
        <v>43</v>
      </c>
      <c r="E68" s="23" t="s">
        <v>562</v>
      </c>
      <c r="F68" s="293">
        <v>18525</v>
      </c>
      <c r="G68" s="293">
        <v>18705</v>
      </c>
      <c r="H68" s="294">
        <v>4</v>
      </c>
      <c r="I68" s="294">
        <v>0.34893460993557202</v>
      </c>
      <c r="J68" s="294">
        <v>0.13957384397422881</v>
      </c>
      <c r="K68" s="294">
        <v>8.8617382920591806E-2</v>
      </c>
      <c r="L68" s="19" t="s">
        <v>108</v>
      </c>
      <c r="M68" s="19" t="s">
        <v>513</v>
      </c>
      <c r="N68" s="295" t="s">
        <v>137</v>
      </c>
      <c r="O68" s="23" t="s">
        <v>147</v>
      </c>
      <c r="P68" s="23" t="s">
        <v>111</v>
      </c>
      <c r="Q68" s="296">
        <v>1500000</v>
      </c>
      <c r="R68" s="296">
        <v>600000</v>
      </c>
      <c r="S68" s="297">
        <v>380948.37999999896</v>
      </c>
    </row>
    <row r="69" spans="1:19" s="253" customFormat="1" ht="122.25" customHeight="1">
      <c r="A69" s="25">
        <v>63</v>
      </c>
      <c r="B69" s="295">
        <v>109644</v>
      </c>
      <c r="C69" s="23" t="s">
        <v>563</v>
      </c>
      <c r="D69" s="23" t="s">
        <v>41</v>
      </c>
      <c r="E69" s="23" t="s">
        <v>564</v>
      </c>
      <c r="F69" s="293">
        <v>10000</v>
      </c>
      <c r="G69" s="293">
        <v>10144</v>
      </c>
      <c r="H69" s="294">
        <v>21</v>
      </c>
      <c r="I69" s="294">
        <v>3.0527578578242149</v>
      </c>
      <c r="J69" s="294">
        <v>5.0879297630403579</v>
      </c>
      <c r="K69" s="294">
        <v>3.1789857543227056</v>
      </c>
      <c r="L69" s="19" t="s">
        <v>108</v>
      </c>
      <c r="M69" s="19" t="s">
        <v>513</v>
      </c>
      <c r="N69" s="295" t="s">
        <v>137</v>
      </c>
      <c r="O69" s="23" t="s">
        <v>147</v>
      </c>
      <c r="P69" s="23" t="s">
        <v>111</v>
      </c>
      <c r="Q69" s="296">
        <v>15000000</v>
      </c>
      <c r="R69" s="296">
        <v>25000000</v>
      </c>
      <c r="S69" s="297">
        <v>15620232.109999992</v>
      </c>
    </row>
    <row r="70" spans="1:19" s="253" customFormat="1" ht="92.25" customHeight="1">
      <c r="A70" s="25">
        <v>64</v>
      </c>
      <c r="B70" s="295">
        <v>109646</v>
      </c>
      <c r="C70" s="23" t="s">
        <v>565</v>
      </c>
      <c r="D70" s="23" t="s">
        <v>41</v>
      </c>
      <c r="E70" s="23" t="s">
        <v>566</v>
      </c>
      <c r="F70" s="293">
        <v>3300</v>
      </c>
      <c r="G70" s="293">
        <v>3483</v>
      </c>
      <c r="H70" s="294">
        <v>8</v>
      </c>
      <c r="I70" s="294">
        <v>0.58272439945933741</v>
      </c>
      <c r="J70" s="294">
        <v>0.2913621997296687</v>
      </c>
      <c r="K70" s="294">
        <v>0.18148973098508717</v>
      </c>
      <c r="L70" s="19" t="s">
        <v>108</v>
      </c>
      <c r="M70" s="19" t="s">
        <v>513</v>
      </c>
      <c r="N70" s="295" t="s">
        <v>137</v>
      </c>
      <c r="O70" s="23" t="s">
        <v>147</v>
      </c>
      <c r="P70" s="23" t="s">
        <v>111</v>
      </c>
      <c r="Q70" s="296">
        <v>5000000</v>
      </c>
      <c r="R70" s="296">
        <v>2500000</v>
      </c>
      <c r="S70" s="297">
        <v>1557251.8599999994</v>
      </c>
    </row>
    <row r="71" spans="1:19" s="253" customFormat="1" ht="70.5" customHeight="1">
      <c r="A71" s="25">
        <v>65</v>
      </c>
      <c r="B71" s="295">
        <v>109650</v>
      </c>
      <c r="C71" s="23" t="s">
        <v>567</v>
      </c>
      <c r="D71" s="23" t="s">
        <v>568</v>
      </c>
      <c r="E71" s="23" t="s">
        <v>569</v>
      </c>
      <c r="F71" s="293">
        <v>3483</v>
      </c>
      <c r="G71" s="293">
        <v>3300</v>
      </c>
      <c r="H71" s="294">
        <v>5</v>
      </c>
      <c r="I71" s="294">
        <v>0.10088875313388512</v>
      </c>
      <c r="J71" s="294">
        <v>3.8602928308354746E-2</v>
      </c>
      <c r="K71" s="294">
        <v>2.7318838779415457E-2</v>
      </c>
      <c r="L71" s="19" t="s">
        <v>108</v>
      </c>
      <c r="M71" s="19" t="s">
        <v>513</v>
      </c>
      <c r="N71" s="295" t="s">
        <v>137</v>
      </c>
      <c r="O71" s="23" t="s">
        <v>147</v>
      </c>
      <c r="P71" s="23" t="s">
        <v>111</v>
      </c>
      <c r="Q71" s="296">
        <v>522700</v>
      </c>
      <c r="R71" s="296">
        <v>200000</v>
      </c>
      <c r="S71" s="297">
        <v>141537.65000000224</v>
      </c>
    </row>
    <row r="72" spans="1:19" s="253" customFormat="1" ht="34.5" thickBot="1">
      <c r="A72" s="25">
        <v>66</v>
      </c>
      <c r="B72" s="295">
        <v>154969</v>
      </c>
      <c r="C72" s="23" t="s">
        <v>587</v>
      </c>
      <c r="D72" s="23" t="s">
        <v>46</v>
      </c>
      <c r="E72" s="23" t="s">
        <v>539</v>
      </c>
      <c r="F72" s="293">
        <v>25438</v>
      </c>
      <c r="G72" s="293">
        <v>23783</v>
      </c>
      <c r="H72" s="294">
        <v>11</v>
      </c>
      <c r="I72" s="294">
        <v>0.31870605804008173</v>
      </c>
      <c r="J72" s="294">
        <v>5.3117676340013622</v>
      </c>
      <c r="K72" s="294">
        <v>4.0484846947596589</v>
      </c>
      <c r="L72" s="19" t="s">
        <v>108</v>
      </c>
      <c r="M72" s="19" t="s">
        <v>513</v>
      </c>
      <c r="N72" s="295" t="s">
        <v>137</v>
      </c>
      <c r="O72" s="23" t="s">
        <v>147</v>
      </c>
      <c r="P72" s="23" t="s">
        <v>111</v>
      </c>
      <c r="Q72" s="296">
        <v>3000000</v>
      </c>
      <c r="R72" s="296">
        <v>50000000</v>
      </c>
      <c r="S72" s="297">
        <v>38108638.909999996</v>
      </c>
    </row>
    <row r="73" spans="1:19" ht="12" thickBot="1">
      <c r="A73" s="476" t="s">
        <v>507</v>
      </c>
      <c r="B73" s="477"/>
      <c r="C73" s="477"/>
      <c r="D73" s="477"/>
      <c r="E73" s="477"/>
      <c r="F73" s="477"/>
      <c r="G73" s="477"/>
      <c r="H73" s="477"/>
      <c r="I73" s="477"/>
      <c r="J73" s="477"/>
      <c r="K73" s="477"/>
      <c r="L73" s="477"/>
      <c r="M73" s="477"/>
      <c r="N73" s="477"/>
      <c r="O73" s="477"/>
      <c r="P73" s="478"/>
      <c r="Q73" s="315">
        <f>SUM(Q7:Q72)</f>
        <v>559000000</v>
      </c>
      <c r="R73" s="316">
        <f>SUM(R7:R72)</f>
        <v>960825108.48399997</v>
      </c>
      <c r="S73" s="317">
        <f>SUM(S7:S72)</f>
        <v>658435555.32300007</v>
      </c>
    </row>
  </sheetData>
  <mergeCells count="21">
    <mergeCell ref="S5:S6"/>
    <mergeCell ref="A73:P73"/>
    <mergeCell ref="A5:A6"/>
    <mergeCell ref="B5:B6"/>
    <mergeCell ref="A1:I1"/>
    <mergeCell ref="A2:I2"/>
    <mergeCell ref="A3:I3"/>
    <mergeCell ref="C5:C6"/>
    <mergeCell ref="D5:E5"/>
    <mergeCell ref="F5:G5"/>
    <mergeCell ref="O5:O6"/>
    <mergeCell ref="P5:P6"/>
    <mergeCell ref="Q5:Q6"/>
    <mergeCell ref="R5:R6"/>
    <mergeCell ref="J5:J6"/>
    <mergeCell ref="K5:K6"/>
    <mergeCell ref="L5:L6"/>
    <mergeCell ref="M5:M6"/>
    <mergeCell ref="N5:N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17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view="pageBreakPreview" topLeftCell="D1" zoomScale="60" zoomScaleNormal="100" workbookViewId="0">
      <selection activeCell="N8" sqref="N8"/>
    </sheetView>
  </sheetViews>
  <sheetFormatPr baseColWidth="10" defaultRowHeight="14.25"/>
  <cols>
    <col min="1" max="1" width="13.5703125" style="6" customWidth="1"/>
    <col min="2" max="2" width="36" style="6" customWidth="1"/>
    <col min="3" max="3" width="23" style="6" customWidth="1"/>
    <col min="4" max="4" width="15.85546875" style="6" customWidth="1"/>
    <col min="5" max="5" width="15.7109375" style="6" customWidth="1"/>
    <col min="6" max="6" width="13.28515625" style="6" customWidth="1"/>
    <col min="7" max="7" width="11.5703125" style="6" customWidth="1"/>
    <col min="8" max="8" width="11.42578125" style="6" customWidth="1"/>
    <col min="9" max="11" width="14.42578125" style="6" customWidth="1"/>
    <col min="12" max="12" width="16.140625" style="6" customWidth="1"/>
    <col min="13" max="13" width="21.42578125" style="6" customWidth="1"/>
    <col min="14" max="14" width="18.5703125" style="6" customWidth="1"/>
    <col min="15" max="15" width="23.140625" style="6" customWidth="1"/>
    <col min="16" max="17" width="21.7109375" style="6" customWidth="1"/>
    <col min="18" max="18" width="22.140625" style="6" customWidth="1"/>
    <col min="19" max="19" width="18.7109375" style="6" customWidth="1"/>
    <col min="20" max="16384" width="11.42578125" style="6"/>
  </cols>
  <sheetData>
    <row r="1" spans="1:19" s="14" customFormat="1" ht="15">
      <c r="A1" s="488" t="s">
        <v>0</v>
      </c>
      <c r="B1" s="489"/>
      <c r="C1" s="489"/>
      <c r="D1" s="489"/>
      <c r="E1" s="489"/>
      <c r="F1" s="489"/>
      <c r="G1" s="489"/>
      <c r="H1" s="489"/>
      <c r="I1" s="200"/>
      <c r="J1" s="200"/>
      <c r="K1" s="201"/>
      <c r="L1" s="201"/>
      <c r="M1" s="202"/>
      <c r="N1" s="202"/>
      <c r="O1" s="202"/>
      <c r="P1" s="203"/>
      <c r="Q1" s="203"/>
      <c r="R1" s="203"/>
      <c r="S1" s="204"/>
    </row>
    <row r="2" spans="1:19" s="14" customFormat="1" ht="15">
      <c r="A2" s="490" t="s">
        <v>103</v>
      </c>
      <c r="B2" s="491"/>
      <c r="C2" s="491"/>
      <c r="D2" s="491"/>
      <c r="E2" s="491"/>
      <c r="F2" s="491"/>
      <c r="G2" s="491"/>
      <c r="H2" s="491"/>
      <c r="I2" s="205"/>
      <c r="J2" s="205"/>
      <c r="K2" s="206"/>
      <c r="L2" s="206"/>
      <c r="M2" s="207"/>
      <c r="N2" s="207"/>
      <c r="O2" s="207"/>
      <c r="P2" s="208"/>
      <c r="Q2" s="208"/>
      <c r="R2" s="208"/>
      <c r="S2" s="209"/>
    </row>
    <row r="3" spans="1:19" s="14" customFormat="1" ht="15.75" thickBot="1">
      <c r="A3" s="490" t="s">
        <v>2</v>
      </c>
      <c r="B3" s="491"/>
      <c r="C3" s="491"/>
      <c r="D3" s="491"/>
      <c r="E3" s="491"/>
      <c r="F3" s="491"/>
      <c r="G3" s="491"/>
      <c r="H3" s="491"/>
      <c r="I3" s="205"/>
      <c r="J3" s="205"/>
      <c r="K3" s="206"/>
      <c r="L3" s="206"/>
      <c r="M3" s="207"/>
      <c r="N3" s="207"/>
      <c r="O3" s="207"/>
      <c r="P3" s="208"/>
      <c r="Q3" s="208"/>
      <c r="R3" s="208"/>
      <c r="S3" s="209"/>
    </row>
    <row r="4" spans="1:19" s="14" customFormat="1" ht="39" customHeight="1">
      <c r="A4" s="452" t="s">
        <v>3</v>
      </c>
      <c r="B4" s="454" t="s">
        <v>4</v>
      </c>
      <c r="C4" s="456" t="s">
        <v>49</v>
      </c>
      <c r="D4" s="456"/>
      <c r="E4" s="457" t="s">
        <v>50</v>
      </c>
      <c r="F4" s="457"/>
      <c r="G4" s="434" t="s">
        <v>5</v>
      </c>
      <c r="H4" s="434" t="s">
        <v>6</v>
      </c>
      <c r="I4" s="434" t="s">
        <v>7</v>
      </c>
      <c r="J4" s="434" t="s">
        <v>8</v>
      </c>
      <c r="K4" s="458" t="s">
        <v>9</v>
      </c>
      <c r="L4" s="458" t="s">
        <v>10</v>
      </c>
      <c r="M4" s="458" t="s">
        <v>11</v>
      </c>
      <c r="N4" s="460" t="s">
        <v>12</v>
      </c>
      <c r="O4" s="460" t="s">
        <v>13</v>
      </c>
      <c r="P4" s="458" t="s">
        <v>14</v>
      </c>
      <c r="Q4" s="458" t="s">
        <v>15</v>
      </c>
      <c r="R4" s="436" t="s">
        <v>16</v>
      </c>
      <c r="S4" s="425" t="s">
        <v>473</v>
      </c>
    </row>
    <row r="5" spans="1:19" s="14" customFormat="1" ht="27" customHeight="1" thickBot="1">
      <c r="A5" s="453"/>
      <c r="B5" s="455"/>
      <c r="C5" s="48" t="s">
        <v>51</v>
      </c>
      <c r="D5" s="48" t="s">
        <v>52</v>
      </c>
      <c r="E5" s="49" t="s">
        <v>53</v>
      </c>
      <c r="F5" s="49" t="s">
        <v>54</v>
      </c>
      <c r="G5" s="435"/>
      <c r="H5" s="435"/>
      <c r="I5" s="435"/>
      <c r="J5" s="435"/>
      <c r="K5" s="459"/>
      <c r="L5" s="459"/>
      <c r="M5" s="459"/>
      <c r="N5" s="461"/>
      <c r="O5" s="461"/>
      <c r="P5" s="459"/>
      <c r="Q5" s="459"/>
      <c r="R5" s="437"/>
      <c r="S5" s="426"/>
    </row>
    <row r="6" spans="1:19" ht="52.5" customHeight="1">
      <c r="A6" s="194">
        <v>149695</v>
      </c>
      <c r="B6" s="180" t="s">
        <v>97</v>
      </c>
      <c r="C6" s="105" t="s">
        <v>17</v>
      </c>
      <c r="D6" s="105" t="s">
        <v>17</v>
      </c>
      <c r="E6" s="185">
        <v>1314</v>
      </c>
      <c r="F6" s="185">
        <v>1145</v>
      </c>
      <c r="G6" s="107">
        <v>4239.9493549547969</v>
      </c>
      <c r="H6" s="107">
        <v>4239.9493549547969</v>
      </c>
      <c r="I6" s="107">
        <v>0</v>
      </c>
      <c r="J6" s="107">
        <v>0</v>
      </c>
      <c r="K6" s="108" t="s">
        <v>98</v>
      </c>
      <c r="L6" s="482" t="s">
        <v>520</v>
      </c>
      <c r="M6" s="108" t="s">
        <v>99</v>
      </c>
      <c r="N6" s="197" t="s">
        <v>104</v>
      </c>
      <c r="O6" s="108" t="s">
        <v>21</v>
      </c>
      <c r="P6" s="189">
        <v>5254284</v>
      </c>
      <c r="Q6" s="189">
        <v>0</v>
      </c>
      <c r="R6" s="189">
        <v>0</v>
      </c>
      <c r="S6" s="113" t="s">
        <v>668</v>
      </c>
    </row>
    <row r="7" spans="1:19" ht="52.5" customHeight="1">
      <c r="A7" s="195">
        <v>148409</v>
      </c>
      <c r="B7" s="181" t="s">
        <v>100</v>
      </c>
      <c r="C7" s="116" t="s">
        <v>17</v>
      </c>
      <c r="D7" s="116" t="s">
        <v>17</v>
      </c>
      <c r="E7" s="186">
        <v>1173</v>
      </c>
      <c r="F7" s="186">
        <v>1022</v>
      </c>
      <c r="G7" s="118">
        <v>4181.8489146063712</v>
      </c>
      <c r="H7" s="118">
        <v>4181.8489146063712</v>
      </c>
      <c r="I7" s="118">
        <v>0</v>
      </c>
      <c r="J7" s="118">
        <v>0</v>
      </c>
      <c r="K7" s="187" t="s">
        <v>98</v>
      </c>
      <c r="L7" s="483"/>
      <c r="M7" s="187" t="s">
        <v>99</v>
      </c>
      <c r="N7" s="198" t="s">
        <v>104</v>
      </c>
      <c r="O7" s="187" t="s">
        <v>21</v>
      </c>
      <c r="P7" s="190">
        <v>4048572</v>
      </c>
      <c r="Q7" s="190">
        <v>0</v>
      </c>
      <c r="R7" s="190">
        <v>0</v>
      </c>
      <c r="S7" s="123" t="s">
        <v>668</v>
      </c>
    </row>
    <row r="8" spans="1:19" ht="52.5" customHeight="1">
      <c r="A8" s="195">
        <v>132484</v>
      </c>
      <c r="B8" s="181" t="s">
        <v>101</v>
      </c>
      <c r="C8" s="116" t="s">
        <v>17</v>
      </c>
      <c r="D8" s="116" t="s">
        <v>17</v>
      </c>
      <c r="E8" s="186">
        <v>1261</v>
      </c>
      <c r="F8" s="186">
        <v>1099</v>
      </c>
      <c r="G8" s="118">
        <v>3920.3969330384543</v>
      </c>
      <c r="H8" s="118">
        <v>3920.3969330384543</v>
      </c>
      <c r="I8" s="118">
        <v>0</v>
      </c>
      <c r="J8" s="118">
        <v>0</v>
      </c>
      <c r="K8" s="187" t="s">
        <v>98</v>
      </c>
      <c r="L8" s="483"/>
      <c r="M8" s="187" t="s">
        <v>99</v>
      </c>
      <c r="N8" s="198" t="s">
        <v>104</v>
      </c>
      <c r="O8" s="187" t="s">
        <v>21</v>
      </c>
      <c r="P8" s="190">
        <v>4378572</v>
      </c>
      <c r="Q8" s="190">
        <v>0</v>
      </c>
      <c r="R8" s="190">
        <v>0</v>
      </c>
      <c r="S8" s="123" t="s">
        <v>668</v>
      </c>
    </row>
    <row r="9" spans="1:19" ht="52.5" customHeight="1" thickBot="1">
      <c r="A9" s="196">
        <v>148401</v>
      </c>
      <c r="B9" s="183" t="s">
        <v>102</v>
      </c>
      <c r="C9" s="126" t="s">
        <v>17</v>
      </c>
      <c r="D9" s="126" t="s">
        <v>17</v>
      </c>
      <c r="E9" s="128">
        <v>1246</v>
      </c>
      <c r="F9" s="128">
        <v>1081</v>
      </c>
      <c r="G9" s="129">
        <v>5087.9369019281421</v>
      </c>
      <c r="H9" s="129">
        <v>5087.9369019281421</v>
      </c>
      <c r="I9" s="129">
        <v>0</v>
      </c>
      <c r="J9" s="129">
        <v>0</v>
      </c>
      <c r="K9" s="188" t="s">
        <v>98</v>
      </c>
      <c r="L9" s="484"/>
      <c r="M9" s="188" t="s">
        <v>99</v>
      </c>
      <c r="N9" s="199" t="s">
        <v>104</v>
      </c>
      <c r="O9" s="188" t="s">
        <v>21</v>
      </c>
      <c r="P9" s="191">
        <v>4318572</v>
      </c>
      <c r="Q9" s="191">
        <v>0</v>
      </c>
      <c r="R9" s="191">
        <v>0</v>
      </c>
      <c r="S9" s="134" t="s">
        <v>668</v>
      </c>
    </row>
    <row r="10" spans="1:19" ht="16.5" thickBot="1">
      <c r="A10" s="485" t="s">
        <v>56</v>
      </c>
      <c r="B10" s="486"/>
      <c r="C10" s="486"/>
      <c r="D10" s="486"/>
      <c r="E10" s="486"/>
      <c r="F10" s="486"/>
      <c r="G10" s="486"/>
      <c r="H10" s="486"/>
      <c r="I10" s="486"/>
      <c r="J10" s="486"/>
      <c r="K10" s="486"/>
      <c r="L10" s="486"/>
      <c r="M10" s="486"/>
      <c r="N10" s="486"/>
      <c r="O10" s="487"/>
      <c r="P10" s="192">
        <f>SUM(P6:P9)</f>
        <v>18000000</v>
      </c>
      <c r="Q10" s="193">
        <v>0</v>
      </c>
      <c r="R10" s="193">
        <v>0</v>
      </c>
      <c r="S10" s="144"/>
    </row>
  </sheetData>
  <mergeCells count="22">
    <mergeCell ref="L6:L9"/>
    <mergeCell ref="S4:S5"/>
    <mergeCell ref="A10:O10"/>
    <mergeCell ref="A1:H1"/>
    <mergeCell ref="A2:H2"/>
    <mergeCell ref="A3:H3"/>
    <mergeCell ref="A4:A5"/>
    <mergeCell ref="B4:B5"/>
    <mergeCell ref="C4:D4"/>
    <mergeCell ref="E4:F4"/>
    <mergeCell ref="G4:G5"/>
    <mergeCell ref="H4:H5"/>
    <mergeCell ref="O4:O5"/>
    <mergeCell ref="P4:P5"/>
    <mergeCell ref="Q4:Q5"/>
    <mergeCell ref="R4:R5"/>
    <mergeCell ref="N4:N5"/>
    <mergeCell ref="I4:I5"/>
    <mergeCell ref="J4:J5"/>
    <mergeCell ref="K4:K5"/>
    <mergeCell ref="L4:L5"/>
    <mergeCell ref="M4:M5"/>
  </mergeCells>
  <printOptions horizontalCentered="1"/>
  <pageMargins left="0.70866141732283472" right="0.70866141732283472" top="0.74803149606299213" bottom="0.74803149606299213" header="0.31496062992125984" footer="0.31496062992125984"/>
  <pageSetup paperSize="17"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view="pageBreakPreview" zoomScale="60" zoomScaleNormal="100" workbookViewId="0">
      <selection activeCell="B10" sqref="B10:B11"/>
    </sheetView>
  </sheetViews>
  <sheetFormatPr baseColWidth="10" defaultRowHeight="14.25"/>
  <cols>
    <col min="1" max="1" width="11.42578125" style="6"/>
    <col min="2" max="2" width="20" style="6" customWidth="1"/>
    <col min="3" max="3" width="21.140625" style="6" customWidth="1"/>
    <col min="4" max="4" width="16.5703125" style="6" customWidth="1"/>
    <col min="5" max="5" width="15" style="6" customWidth="1"/>
    <col min="6" max="6" width="15.42578125" style="6" customWidth="1"/>
    <col min="7" max="10" width="11.42578125" style="6" customWidth="1"/>
    <col min="11" max="11" width="14.7109375" style="6" customWidth="1"/>
    <col min="12" max="12" width="16.5703125" style="6" customWidth="1"/>
    <col min="13" max="13" width="17.5703125" style="6" customWidth="1"/>
    <col min="14" max="14" width="15.42578125" style="6" customWidth="1"/>
    <col min="15" max="15" width="23.140625" style="6" customWidth="1"/>
    <col min="16" max="16" width="22" style="6" customWidth="1"/>
    <col min="17" max="17" width="20.5703125" style="6" customWidth="1"/>
    <col min="18" max="18" width="19.42578125" style="6" customWidth="1"/>
    <col min="19" max="19" width="20.28515625" style="6" customWidth="1"/>
    <col min="20" max="16384" width="11.42578125" style="6"/>
  </cols>
  <sheetData>
    <row r="1" spans="1:19" ht="15">
      <c r="A1" s="492" t="s">
        <v>0</v>
      </c>
      <c r="B1" s="492"/>
      <c r="C1" s="492"/>
      <c r="D1" s="492"/>
      <c r="E1" s="492"/>
      <c r="F1" s="492"/>
      <c r="G1" s="492"/>
      <c r="H1" s="492"/>
      <c r="I1" s="8"/>
      <c r="J1" s="8"/>
      <c r="K1" s="9"/>
      <c r="L1" s="9"/>
      <c r="M1" s="10"/>
      <c r="N1" s="10"/>
      <c r="O1" s="10"/>
      <c r="P1" s="11"/>
      <c r="Q1" s="11"/>
      <c r="R1" s="11"/>
    </row>
    <row r="2" spans="1:19" ht="15">
      <c r="A2" s="492" t="s">
        <v>29</v>
      </c>
      <c r="B2" s="492"/>
      <c r="C2" s="492"/>
      <c r="D2" s="492"/>
      <c r="E2" s="492"/>
      <c r="F2" s="492"/>
      <c r="G2" s="492"/>
      <c r="H2" s="492"/>
      <c r="I2" s="8"/>
      <c r="J2" s="8"/>
      <c r="K2" s="9"/>
      <c r="L2" s="9"/>
      <c r="M2" s="10"/>
      <c r="N2" s="10"/>
      <c r="O2" s="10"/>
      <c r="P2" s="11"/>
      <c r="Q2" s="11"/>
      <c r="R2" s="11"/>
    </row>
    <row r="3" spans="1:19" ht="15.75" thickBot="1">
      <c r="A3" s="492" t="s">
        <v>2</v>
      </c>
      <c r="B3" s="492"/>
      <c r="C3" s="492"/>
      <c r="D3" s="492"/>
      <c r="E3" s="492"/>
      <c r="F3" s="492"/>
      <c r="G3" s="492"/>
      <c r="H3" s="492"/>
      <c r="I3" s="8"/>
      <c r="J3" s="8"/>
      <c r="K3" s="9"/>
      <c r="L3" s="9"/>
      <c r="M3" s="10"/>
      <c r="N3" s="10"/>
      <c r="O3" s="10"/>
      <c r="P3" s="11"/>
      <c r="Q3" s="11"/>
      <c r="R3" s="11"/>
    </row>
    <row r="4" spans="1:19" ht="36.75" customHeight="1">
      <c r="A4" s="452" t="s">
        <v>3</v>
      </c>
      <c r="B4" s="454" t="s">
        <v>4</v>
      </c>
      <c r="C4" s="456" t="s">
        <v>49</v>
      </c>
      <c r="D4" s="456"/>
      <c r="E4" s="457" t="s">
        <v>50</v>
      </c>
      <c r="F4" s="457"/>
      <c r="G4" s="434" t="s">
        <v>5</v>
      </c>
      <c r="H4" s="434" t="s">
        <v>6</v>
      </c>
      <c r="I4" s="434" t="s">
        <v>7</v>
      </c>
      <c r="J4" s="434" t="s">
        <v>8</v>
      </c>
      <c r="K4" s="458" t="s">
        <v>9</v>
      </c>
      <c r="L4" s="458" t="s">
        <v>10</v>
      </c>
      <c r="M4" s="458" t="s">
        <v>11</v>
      </c>
      <c r="N4" s="460" t="s">
        <v>12</v>
      </c>
      <c r="O4" s="460" t="s">
        <v>13</v>
      </c>
      <c r="P4" s="458" t="s">
        <v>14</v>
      </c>
      <c r="Q4" s="458" t="s">
        <v>15</v>
      </c>
      <c r="R4" s="436" t="s">
        <v>16</v>
      </c>
      <c r="S4" s="425" t="s">
        <v>473</v>
      </c>
    </row>
    <row r="5" spans="1:19" ht="37.5" customHeight="1" thickBot="1">
      <c r="A5" s="453"/>
      <c r="B5" s="455"/>
      <c r="C5" s="48" t="s">
        <v>51</v>
      </c>
      <c r="D5" s="48" t="s">
        <v>52</v>
      </c>
      <c r="E5" s="49" t="s">
        <v>53</v>
      </c>
      <c r="F5" s="49" t="s">
        <v>54</v>
      </c>
      <c r="G5" s="435"/>
      <c r="H5" s="435"/>
      <c r="I5" s="435"/>
      <c r="J5" s="435"/>
      <c r="K5" s="459"/>
      <c r="L5" s="459"/>
      <c r="M5" s="459"/>
      <c r="N5" s="461"/>
      <c r="O5" s="461"/>
      <c r="P5" s="459"/>
      <c r="Q5" s="459"/>
      <c r="R5" s="437"/>
      <c r="S5" s="514"/>
    </row>
    <row r="6" spans="1:19" s="12" customFormat="1" ht="42" customHeight="1">
      <c r="A6" s="508">
        <v>58761</v>
      </c>
      <c r="B6" s="510" t="s">
        <v>32</v>
      </c>
      <c r="C6" s="505" t="s">
        <v>17</v>
      </c>
      <c r="D6" s="505" t="s">
        <v>17</v>
      </c>
      <c r="E6" s="505">
        <v>2631</v>
      </c>
      <c r="F6" s="505">
        <v>1891</v>
      </c>
      <c r="G6" s="505">
        <v>810</v>
      </c>
      <c r="H6" s="505">
        <v>810</v>
      </c>
      <c r="I6" s="505">
        <v>0</v>
      </c>
      <c r="J6" s="505">
        <v>0</v>
      </c>
      <c r="K6" s="502" t="s">
        <v>18</v>
      </c>
      <c r="L6" s="499" t="s">
        <v>55</v>
      </c>
      <c r="M6" s="498" t="s">
        <v>30</v>
      </c>
      <c r="N6" s="498" t="s">
        <v>20</v>
      </c>
      <c r="O6" s="135" t="s">
        <v>31</v>
      </c>
      <c r="P6" s="138">
        <v>16067276.720000001</v>
      </c>
      <c r="Q6" s="493">
        <v>0</v>
      </c>
      <c r="R6" s="493">
        <v>0</v>
      </c>
      <c r="S6" s="517" t="s">
        <v>668</v>
      </c>
    </row>
    <row r="7" spans="1:19" s="12" customFormat="1" ht="41.25" customHeight="1">
      <c r="A7" s="509"/>
      <c r="B7" s="511"/>
      <c r="C7" s="506"/>
      <c r="D7" s="506"/>
      <c r="E7" s="506"/>
      <c r="F7" s="506"/>
      <c r="G7" s="506"/>
      <c r="H7" s="506"/>
      <c r="I7" s="506"/>
      <c r="J7" s="506"/>
      <c r="K7" s="503"/>
      <c r="L7" s="500"/>
      <c r="M7" s="496"/>
      <c r="N7" s="496"/>
      <c r="O7" s="136" t="s">
        <v>37</v>
      </c>
      <c r="P7" s="139">
        <v>2190992.2799999998</v>
      </c>
      <c r="Q7" s="494"/>
      <c r="R7" s="494"/>
      <c r="S7" s="515"/>
    </row>
    <row r="8" spans="1:19" s="12" customFormat="1" ht="41.25" customHeight="1">
      <c r="A8" s="509">
        <v>171980</v>
      </c>
      <c r="B8" s="511" t="s">
        <v>33</v>
      </c>
      <c r="C8" s="506" t="s">
        <v>17</v>
      </c>
      <c r="D8" s="506" t="s">
        <v>17</v>
      </c>
      <c r="E8" s="506">
        <v>1316</v>
      </c>
      <c r="F8" s="506">
        <v>946</v>
      </c>
      <c r="G8" s="506">
        <v>250</v>
      </c>
      <c r="H8" s="506">
        <v>250</v>
      </c>
      <c r="I8" s="506">
        <v>0</v>
      </c>
      <c r="J8" s="506">
        <v>0</v>
      </c>
      <c r="K8" s="503" t="s">
        <v>18</v>
      </c>
      <c r="L8" s="500" t="s">
        <v>55</v>
      </c>
      <c r="M8" s="496" t="s">
        <v>30</v>
      </c>
      <c r="N8" s="496" t="s">
        <v>20</v>
      </c>
      <c r="O8" s="136" t="s">
        <v>31</v>
      </c>
      <c r="P8" s="139">
        <v>506880</v>
      </c>
      <c r="Q8" s="494">
        <v>0</v>
      </c>
      <c r="R8" s="494">
        <v>0</v>
      </c>
      <c r="S8" s="515" t="s">
        <v>668</v>
      </c>
    </row>
    <row r="9" spans="1:19" s="12" customFormat="1" ht="37.5" customHeight="1">
      <c r="A9" s="509"/>
      <c r="B9" s="511"/>
      <c r="C9" s="506"/>
      <c r="D9" s="506"/>
      <c r="E9" s="506"/>
      <c r="F9" s="506"/>
      <c r="G9" s="506"/>
      <c r="H9" s="506"/>
      <c r="I9" s="506"/>
      <c r="J9" s="506"/>
      <c r="K9" s="503"/>
      <c r="L9" s="500"/>
      <c r="M9" s="496"/>
      <c r="N9" s="496"/>
      <c r="O9" s="136" t="s">
        <v>37</v>
      </c>
      <c r="P9" s="139">
        <v>60826</v>
      </c>
      <c r="Q9" s="494"/>
      <c r="R9" s="494"/>
      <c r="S9" s="515"/>
    </row>
    <row r="10" spans="1:19" s="12" customFormat="1" ht="51" customHeight="1">
      <c r="A10" s="509">
        <v>111547</v>
      </c>
      <c r="B10" s="511" t="s">
        <v>34</v>
      </c>
      <c r="C10" s="503" t="s">
        <v>17</v>
      </c>
      <c r="D10" s="503" t="s">
        <v>36</v>
      </c>
      <c r="E10" s="506">
        <v>800</v>
      </c>
      <c r="F10" s="506">
        <v>200</v>
      </c>
      <c r="G10" s="506">
        <v>106.5</v>
      </c>
      <c r="H10" s="506">
        <v>106.5</v>
      </c>
      <c r="I10" s="503">
        <v>0</v>
      </c>
      <c r="J10" s="506">
        <v>0</v>
      </c>
      <c r="K10" s="503" t="s">
        <v>18</v>
      </c>
      <c r="L10" s="500" t="s">
        <v>55</v>
      </c>
      <c r="M10" s="496" t="s">
        <v>30</v>
      </c>
      <c r="N10" s="496" t="s">
        <v>20</v>
      </c>
      <c r="O10" s="136" t="s">
        <v>31</v>
      </c>
      <c r="P10" s="139">
        <v>779587.6</v>
      </c>
      <c r="Q10" s="494">
        <v>0</v>
      </c>
      <c r="R10" s="494">
        <v>0</v>
      </c>
      <c r="S10" s="515" t="s">
        <v>474</v>
      </c>
    </row>
    <row r="11" spans="1:19" s="12" customFormat="1" ht="51.75" customHeight="1">
      <c r="A11" s="509"/>
      <c r="B11" s="511"/>
      <c r="C11" s="503"/>
      <c r="D11" s="503"/>
      <c r="E11" s="506"/>
      <c r="F11" s="506"/>
      <c r="G11" s="506"/>
      <c r="H11" s="506"/>
      <c r="I11" s="503"/>
      <c r="J11" s="506"/>
      <c r="K11" s="503"/>
      <c r="L11" s="500"/>
      <c r="M11" s="496"/>
      <c r="N11" s="496"/>
      <c r="O11" s="136" t="s">
        <v>37</v>
      </c>
      <c r="P11" s="139">
        <v>93551</v>
      </c>
      <c r="Q11" s="494"/>
      <c r="R11" s="494"/>
      <c r="S11" s="515"/>
    </row>
    <row r="12" spans="1:19" s="12" customFormat="1" ht="42" customHeight="1">
      <c r="A12" s="509">
        <v>184337</v>
      </c>
      <c r="B12" s="511" t="s">
        <v>35</v>
      </c>
      <c r="C12" s="506" t="s">
        <v>17</v>
      </c>
      <c r="D12" s="506" t="s">
        <v>17</v>
      </c>
      <c r="E12" s="506">
        <v>350</v>
      </c>
      <c r="F12" s="506">
        <v>150</v>
      </c>
      <c r="G12" s="506">
        <v>110</v>
      </c>
      <c r="H12" s="506">
        <v>110</v>
      </c>
      <c r="I12" s="506">
        <v>0</v>
      </c>
      <c r="J12" s="506">
        <v>0</v>
      </c>
      <c r="K12" s="503" t="s">
        <v>18</v>
      </c>
      <c r="L12" s="500" t="s">
        <v>55</v>
      </c>
      <c r="M12" s="496" t="s">
        <v>30</v>
      </c>
      <c r="N12" s="496" t="s">
        <v>20</v>
      </c>
      <c r="O12" s="136" t="s">
        <v>31</v>
      </c>
      <c r="P12" s="139">
        <v>349839.6</v>
      </c>
      <c r="Q12" s="494">
        <v>0</v>
      </c>
      <c r="R12" s="494">
        <v>0</v>
      </c>
      <c r="S12" s="515" t="s">
        <v>668</v>
      </c>
    </row>
    <row r="13" spans="1:19" s="12" customFormat="1" ht="40.5" customHeight="1" thickBot="1">
      <c r="A13" s="512"/>
      <c r="B13" s="513"/>
      <c r="C13" s="507"/>
      <c r="D13" s="507"/>
      <c r="E13" s="507"/>
      <c r="F13" s="507"/>
      <c r="G13" s="507"/>
      <c r="H13" s="507"/>
      <c r="I13" s="507"/>
      <c r="J13" s="507"/>
      <c r="K13" s="504"/>
      <c r="L13" s="501"/>
      <c r="M13" s="497"/>
      <c r="N13" s="497"/>
      <c r="O13" s="137" t="s">
        <v>37</v>
      </c>
      <c r="P13" s="140">
        <v>41981</v>
      </c>
      <c r="Q13" s="495"/>
      <c r="R13" s="495"/>
      <c r="S13" s="516"/>
    </row>
    <row r="14" spans="1:19" ht="15.75" customHeight="1" thickBot="1">
      <c r="A14" s="485" t="s">
        <v>56</v>
      </c>
      <c r="B14" s="486"/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7"/>
      <c r="P14" s="141">
        <f>SUM(P6:P13)</f>
        <v>20090934.200000003</v>
      </c>
      <c r="Q14" s="142">
        <v>0</v>
      </c>
      <c r="R14" s="143">
        <v>0</v>
      </c>
      <c r="S14" s="144"/>
    </row>
    <row r="15" spans="1:19" ht="15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</row>
    <row r="17" spans="15:15">
      <c r="O17" s="39"/>
    </row>
  </sheetData>
  <mergeCells count="89">
    <mergeCell ref="S4:S5"/>
    <mergeCell ref="S12:S13"/>
    <mergeCell ref="S10:S11"/>
    <mergeCell ref="S8:S9"/>
    <mergeCell ref="S6:S7"/>
    <mergeCell ref="A12:A13"/>
    <mergeCell ref="A14:O14"/>
    <mergeCell ref="F12:F13"/>
    <mergeCell ref="E12:E13"/>
    <mergeCell ref="D12:D13"/>
    <mergeCell ref="C12:C13"/>
    <mergeCell ref="B12:B13"/>
    <mergeCell ref="A6:A7"/>
    <mergeCell ref="B6:B7"/>
    <mergeCell ref="A8:A9"/>
    <mergeCell ref="B8:B9"/>
    <mergeCell ref="A10:A11"/>
    <mergeCell ref="B10:B11"/>
    <mergeCell ref="C10:C11"/>
    <mergeCell ref="D10:D11"/>
    <mergeCell ref="E10:E11"/>
    <mergeCell ref="F10:F11"/>
    <mergeCell ref="G10:G11"/>
    <mergeCell ref="F6:F7"/>
    <mergeCell ref="E6:E7"/>
    <mergeCell ref="D6:D7"/>
    <mergeCell ref="C6:C7"/>
    <mergeCell ref="C8:C9"/>
    <mergeCell ref="D8:D9"/>
    <mergeCell ref="E8:E9"/>
    <mergeCell ref="F8:F9"/>
    <mergeCell ref="H6:H7"/>
    <mergeCell ref="H8:H9"/>
    <mergeCell ref="H10:H11"/>
    <mergeCell ref="H12:H13"/>
    <mergeCell ref="G6:G7"/>
    <mergeCell ref="G8:G9"/>
    <mergeCell ref="G12:G13"/>
    <mergeCell ref="J6:J7"/>
    <mergeCell ref="J8:J9"/>
    <mergeCell ref="J10:J11"/>
    <mergeCell ref="J12:J13"/>
    <mergeCell ref="I6:I7"/>
    <mergeCell ref="I8:I9"/>
    <mergeCell ref="I10:I11"/>
    <mergeCell ref="I12:I13"/>
    <mergeCell ref="L6:L7"/>
    <mergeCell ref="L8:L9"/>
    <mergeCell ref="L10:L11"/>
    <mergeCell ref="L12:L13"/>
    <mergeCell ref="K6:K7"/>
    <mergeCell ref="K8:K9"/>
    <mergeCell ref="K10:K11"/>
    <mergeCell ref="K12:K13"/>
    <mergeCell ref="N6:N7"/>
    <mergeCell ref="M6:M7"/>
    <mergeCell ref="M8:M9"/>
    <mergeCell ref="M10:M11"/>
    <mergeCell ref="M12:M13"/>
    <mergeCell ref="Q12:Q13"/>
    <mergeCell ref="R12:R13"/>
    <mergeCell ref="N12:N13"/>
    <mergeCell ref="N10:N11"/>
    <mergeCell ref="N8:N9"/>
    <mergeCell ref="R6:R7"/>
    <mergeCell ref="Q6:Q7"/>
    <mergeCell ref="Q8:Q9"/>
    <mergeCell ref="R8:R9"/>
    <mergeCell ref="Q10:Q11"/>
    <mergeCell ref="R10:R11"/>
    <mergeCell ref="A1:H1"/>
    <mergeCell ref="A2:H2"/>
    <mergeCell ref="A3:H3"/>
    <mergeCell ref="A4:A5"/>
    <mergeCell ref="B4:B5"/>
    <mergeCell ref="C4:D4"/>
    <mergeCell ref="E4:F4"/>
    <mergeCell ref="G4:G5"/>
    <mergeCell ref="H4:H5"/>
    <mergeCell ref="I4:I5"/>
    <mergeCell ref="J4:J5"/>
    <mergeCell ref="K4:K5"/>
    <mergeCell ref="L4:L5"/>
    <mergeCell ref="O4:O5"/>
    <mergeCell ref="P4:P5"/>
    <mergeCell ref="Q4:Q5"/>
    <mergeCell ref="R4:R5"/>
    <mergeCell ref="M4:M5"/>
    <mergeCell ref="N4:N5"/>
  </mergeCells>
  <pageMargins left="0.70866141732283472" right="0.70866141732283472" top="0.74803149606299213" bottom="0.74803149606299213" header="0.31496062992125984" footer="0.31496062992125984"/>
  <pageSetup paperSize="17"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view="pageBreakPreview" topLeftCell="C1" zoomScale="60" zoomScaleNormal="100" workbookViewId="0">
      <selection activeCell="S10" sqref="S10"/>
    </sheetView>
  </sheetViews>
  <sheetFormatPr baseColWidth="10" defaultRowHeight="14.25"/>
  <cols>
    <col min="1" max="1" width="11.42578125" style="6"/>
    <col min="2" max="2" width="22.85546875" style="6" customWidth="1"/>
    <col min="3" max="3" width="17.42578125" style="6" customWidth="1"/>
    <col min="4" max="4" width="16.7109375" style="6" customWidth="1"/>
    <col min="5" max="5" width="15" style="6" customWidth="1"/>
    <col min="6" max="6" width="13.85546875" style="6" customWidth="1"/>
    <col min="7" max="10" width="11.42578125" style="6" customWidth="1"/>
    <col min="11" max="11" width="14.42578125" style="6" customWidth="1"/>
    <col min="12" max="12" width="20" style="6" customWidth="1"/>
    <col min="13" max="13" width="18.85546875" style="6" customWidth="1"/>
    <col min="14" max="14" width="14.85546875" style="6" customWidth="1"/>
    <col min="15" max="15" width="23.7109375" style="6" customWidth="1"/>
    <col min="16" max="16" width="19.7109375" style="6" customWidth="1"/>
    <col min="17" max="17" width="17.42578125" style="6" customWidth="1"/>
    <col min="18" max="18" width="19.5703125" style="6" customWidth="1"/>
    <col min="19" max="19" width="17.42578125" style="6" customWidth="1"/>
    <col min="20" max="16384" width="11.42578125" style="6"/>
  </cols>
  <sheetData>
    <row r="1" spans="1:19" s="14" customFormat="1" ht="15">
      <c r="A1" s="518" t="s">
        <v>0</v>
      </c>
      <c r="B1" s="518"/>
      <c r="C1" s="518"/>
      <c r="D1" s="518"/>
      <c r="E1" s="518"/>
      <c r="F1" s="518"/>
      <c r="G1" s="518"/>
      <c r="H1" s="518"/>
      <c r="I1" s="3"/>
      <c r="J1" s="3"/>
      <c r="K1" s="4"/>
      <c r="L1" s="4"/>
      <c r="M1" s="5"/>
      <c r="N1" s="5"/>
      <c r="O1" s="5"/>
    </row>
    <row r="2" spans="1:19" s="14" customFormat="1" ht="15">
      <c r="A2" s="518" t="s">
        <v>1</v>
      </c>
      <c r="B2" s="518"/>
      <c r="C2" s="518"/>
      <c r="D2" s="518"/>
      <c r="E2" s="518"/>
      <c r="F2" s="518"/>
      <c r="G2" s="518"/>
      <c r="H2" s="518"/>
      <c r="I2" s="3"/>
      <c r="J2" s="3"/>
      <c r="K2" s="4"/>
      <c r="L2" s="4"/>
      <c r="M2" s="5"/>
      <c r="N2" s="5"/>
      <c r="O2" s="5"/>
    </row>
    <row r="3" spans="1:19" s="14" customFormat="1" ht="13.5" customHeight="1" thickBot="1">
      <c r="A3" s="518" t="s">
        <v>2</v>
      </c>
      <c r="B3" s="518"/>
      <c r="C3" s="518"/>
      <c r="D3" s="518"/>
      <c r="E3" s="518"/>
      <c r="F3" s="518"/>
      <c r="G3" s="518"/>
      <c r="H3" s="518"/>
      <c r="I3" s="3"/>
      <c r="J3" s="3"/>
      <c r="K3" s="4"/>
      <c r="L3" s="4"/>
      <c r="M3" s="5"/>
      <c r="N3" s="5"/>
      <c r="O3" s="5"/>
    </row>
    <row r="4" spans="1:19" s="14" customFormat="1" ht="36.75" customHeight="1">
      <c r="A4" s="479" t="s">
        <v>3</v>
      </c>
      <c r="B4" s="430" t="s">
        <v>4</v>
      </c>
      <c r="C4" s="432" t="s">
        <v>49</v>
      </c>
      <c r="D4" s="432"/>
      <c r="E4" s="457" t="s">
        <v>50</v>
      </c>
      <c r="F4" s="457"/>
      <c r="G4" s="418" t="s">
        <v>5</v>
      </c>
      <c r="H4" s="418" t="s">
        <v>6</v>
      </c>
      <c r="I4" s="418" t="s">
        <v>7</v>
      </c>
      <c r="J4" s="418" t="s">
        <v>8</v>
      </c>
      <c r="K4" s="427" t="s">
        <v>9</v>
      </c>
      <c r="L4" s="427" t="s">
        <v>10</v>
      </c>
      <c r="M4" s="427" t="s">
        <v>11</v>
      </c>
      <c r="N4" s="519" t="s">
        <v>12</v>
      </c>
      <c r="O4" s="519" t="s">
        <v>13</v>
      </c>
      <c r="P4" s="427" t="s">
        <v>14</v>
      </c>
      <c r="Q4" s="427" t="s">
        <v>15</v>
      </c>
      <c r="R4" s="521" t="s">
        <v>16</v>
      </c>
      <c r="S4" s="425" t="s">
        <v>473</v>
      </c>
    </row>
    <row r="5" spans="1:19" s="14" customFormat="1" ht="36" customHeight="1" thickBot="1">
      <c r="A5" s="480"/>
      <c r="B5" s="431"/>
      <c r="C5" s="53" t="s">
        <v>51</v>
      </c>
      <c r="D5" s="53" t="s">
        <v>52</v>
      </c>
      <c r="E5" s="49" t="s">
        <v>53</v>
      </c>
      <c r="F5" s="49" t="s">
        <v>54</v>
      </c>
      <c r="G5" s="419"/>
      <c r="H5" s="419"/>
      <c r="I5" s="419"/>
      <c r="J5" s="419"/>
      <c r="K5" s="428"/>
      <c r="L5" s="428"/>
      <c r="M5" s="428"/>
      <c r="N5" s="520"/>
      <c r="O5" s="520"/>
      <c r="P5" s="428"/>
      <c r="Q5" s="428"/>
      <c r="R5" s="522"/>
      <c r="S5" s="514"/>
    </row>
    <row r="6" spans="1:19" ht="73.5" customHeight="1">
      <c r="A6" s="103">
        <v>55901</v>
      </c>
      <c r="B6" s="104" t="s">
        <v>22</v>
      </c>
      <c r="C6" s="105" t="s">
        <v>17</v>
      </c>
      <c r="D6" s="105" t="s">
        <v>17</v>
      </c>
      <c r="E6" s="106">
        <v>176</v>
      </c>
      <c r="F6" s="106">
        <v>14</v>
      </c>
      <c r="G6" s="106">
        <v>235</v>
      </c>
      <c r="H6" s="106">
        <v>235</v>
      </c>
      <c r="I6" s="107">
        <v>0</v>
      </c>
      <c r="J6" s="107">
        <v>0</v>
      </c>
      <c r="K6" s="108" t="s">
        <v>18</v>
      </c>
      <c r="L6" s="109" t="s">
        <v>28</v>
      </c>
      <c r="M6" s="110" t="s">
        <v>19</v>
      </c>
      <c r="N6" s="523" t="s">
        <v>518</v>
      </c>
      <c r="O6" s="108" t="s">
        <v>21</v>
      </c>
      <c r="P6" s="111">
        <v>1000000</v>
      </c>
      <c r="Q6" s="112">
        <v>0</v>
      </c>
      <c r="R6" s="112">
        <v>0</v>
      </c>
      <c r="S6" s="113" t="s">
        <v>669</v>
      </c>
    </row>
    <row r="7" spans="1:19" ht="77.25" customHeight="1">
      <c r="A7" s="114">
        <v>55903</v>
      </c>
      <c r="B7" s="115" t="s">
        <v>23</v>
      </c>
      <c r="C7" s="116" t="s">
        <v>17</v>
      </c>
      <c r="D7" s="116" t="s">
        <v>17</v>
      </c>
      <c r="E7" s="117">
        <v>176</v>
      </c>
      <c r="F7" s="117">
        <v>14</v>
      </c>
      <c r="G7" s="117">
        <v>444</v>
      </c>
      <c r="H7" s="117">
        <v>444</v>
      </c>
      <c r="I7" s="118">
        <v>0</v>
      </c>
      <c r="J7" s="118">
        <v>0</v>
      </c>
      <c r="K7" s="116" t="s">
        <v>18</v>
      </c>
      <c r="L7" s="119" t="s">
        <v>28</v>
      </c>
      <c r="M7" s="120" t="s">
        <v>19</v>
      </c>
      <c r="N7" s="524"/>
      <c r="O7" s="116" t="s">
        <v>21</v>
      </c>
      <c r="P7" s="121">
        <v>2535000</v>
      </c>
      <c r="Q7" s="122">
        <v>0</v>
      </c>
      <c r="R7" s="122">
        <v>0</v>
      </c>
      <c r="S7" s="123" t="s">
        <v>668</v>
      </c>
    </row>
    <row r="8" spans="1:19" ht="77.25" customHeight="1">
      <c r="A8" s="114">
        <v>133043</v>
      </c>
      <c r="B8" s="115" t="s">
        <v>24</v>
      </c>
      <c r="C8" s="116" t="s">
        <v>26</v>
      </c>
      <c r="D8" s="116" t="s">
        <v>27</v>
      </c>
      <c r="E8" s="117">
        <v>220</v>
      </c>
      <c r="F8" s="117">
        <v>50</v>
      </c>
      <c r="G8" s="117">
        <v>810</v>
      </c>
      <c r="H8" s="117">
        <v>810</v>
      </c>
      <c r="I8" s="118">
        <v>0</v>
      </c>
      <c r="J8" s="118">
        <v>0</v>
      </c>
      <c r="K8" s="116" t="s">
        <v>18</v>
      </c>
      <c r="L8" s="119" t="s">
        <v>28</v>
      </c>
      <c r="M8" s="120" t="s">
        <v>19</v>
      </c>
      <c r="N8" s="524"/>
      <c r="O8" s="116" t="s">
        <v>21</v>
      </c>
      <c r="P8" s="121">
        <v>4379693</v>
      </c>
      <c r="Q8" s="122">
        <v>0</v>
      </c>
      <c r="R8" s="122">
        <v>0</v>
      </c>
      <c r="S8" s="123" t="s">
        <v>668</v>
      </c>
    </row>
    <row r="9" spans="1:19" ht="77.25" customHeight="1" thickBot="1">
      <c r="A9" s="124">
        <v>133210</v>
      </c>
      <c r="B9" s="125" t="s">
        <v>25</v>
      </c>
      <c r="C9" s="126" t="s">
        <v>17</v>
      </c>
      <c r="D9" s="126" t="s">
        <v>17</v>
      </c>
      <c r="E9" s="127">
        <v>11858</v>
      </c>
      <c r="F9" s="127">
        <v>13112</v>
      </c>
      <c r="G9" s="128">
        <v>1648</v>
      </c>
      <c r="H9" s="128">
        <v>1648</v>
      </c>
      <c r="I9" s="129">
        <v>0</v>
      </c>
      <c r="J9" s="129">
        <v>0</v>
      </c>
      <c r="K9" s="126" t="s">
        <v>18</v>
      </c>
      <c r="L9" s="130" t="s">
        <v>28</v>
      </c>
      <c r="M9" s="131" t="s">
        <v>19</v>
      </c>
      <c r="N9" s="525"/>
      <c r="O9" s="126" t="s">
        <v>21</v>
      </c>
      <c r="P9" s="132">
        <v>85307</v>
      </c>
      <c r="Q9" s="133">
        <v>0</v>
      </c>
      <c r="R9" s="133">
        <v>0</v>
      </c>
      <c r="S9" s="134" t="s">
        <v>669</v>
      </c>
    </row>
    <row r="10" spans="1:19" ht="15.75" customHeight="1" thickBot="1">
      <c r="A10" s="442" t="s">
        <v>56</v>
      </c>
      <c r="B10" s="443"/>
      <c r="C10" s="443"/>
      <c r="D10" s="443"/>
      <c r="E10" s="443"/>
      <c r="F10" s="443"/>
      <c r="G10" s="443"/>
      <c r="H10" s="443"/>
      <c r="I10" s="443"/>
      <c r="J10" s="443"/>
      <c r="K10" s="443"/>
      <c r="L10" s="443"/>
      <c r="M10" s="443"/>
      <c r="N10" s="443"/>
      <c r="O10" s="444"/>
      <c r="P10" s="54">
        <f>SUM(P6:P9)</f>
        <v>8000000</v>
      </c>
      <c r="Q10" s="55">
        <v>0</v>
      </c>
      <c r="R10" s="15">
        <v>0</v>
      </c>
      <c r="S10" s="56"/>
    </row>
  </sheetData>
  <mergeCells count="22">
    <mergeCell ref="S4:S5"/>
    <mergeCell ref="A10:O10"/>
    <mergeCell ref="I4:I5"/>
    <mergeCell ref="J4:J5"/>
    <mergeCell ref="K4:K5"/>
    <mergeCell ref="L4:L5"/>
    <mergeCell ref="O4:O5"/>
    <mergeCell ref="P4:P5"/>
    <mergeCell ref="Q4:Q5"/>
    <mergeCell ref="R4:R5"/>
    <mergeCell ref="M4:M5"/>
    <mergeCell ref="N4:N5"/>
    <mergeCell ref="N6:N9"/>
    <mergeCell ref="A1:H1"/>
    <mergeCell ref="A2:H2"/>
    <mergeCell ref="A3:H3"/>
    <mergeCell ref="A4:A5"/>
    <mergeCell ref="B4:B5"/>
    <mergeCell ref="C4:D4"/>
    <mergeCell ref="E4:F4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17" scale="6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view="pageBreakPreview" zoomScale="60" zoomScaleNormal="100" workbookViewId="0">
      <selection activeCell="S7" sqref="S7"/>
    </sheetView>
  </sheetViews>
  <sheetFormatPr baseColWidth="10" defaultRowHeight="14.25"/>
  <cols>
    <col min="1" max="1" width="13.5703125" style="6" customWidth="1"/>
    <col min="2" max="2" width="27.85546875" style="6" customWidth="1"/>
    <col min="3" max="3" width="22.42578125" style="6" customWidth="1"/>
    <col min="4" max="4" width="25" style="6" customWidth="1"/>
    <col min="5" max="5" width="14.7109375" style="6" customWidth="1"/>
    <col min="6" max="6" width="14.28515625" style="6" customWidth="1"/>
    <col min="7" max="7" width="11.42578125" style="6" customWidth="1"/>
    <col min="8" max="8" width="14.7109375" style="6" customWidth="1"/>
    <col min="9" max="9" width="12.42578125" style="6" customWidth="1"/>
    <col min="10" max="10" width="14.28515625" style="6" customWidth="1"/>
    <col min="11" max="11" width="13.42578125" style="6" customWidth="1"/>
    <col min="12" max="12" width="19.28515625" style="13" customWidth="1"/>
    <col min="13" max="13" width="19.85546875" style="6" customWidth="1"/>
    <col min="14" max="14" width="24.5703125" style="6" customWidth="1"/>
    <col min="15" max="15" width="22.140625" style="6" customWidth="1"/>
    <col min="16" max="16" width="22.7109375" style="6" customWidth="1"/>
    <col min="17" max="17" width="22.140625" style="6" customWidth="1"/>
    <col min="18" max="18" width="23.7109375" style="6" customWidth="1"/>
    <col min="19" max="19" width="19.85546875" style="6" customWidth="1"/>
    <col min="20" max="16384" width="11.42578125" style="6"/>
  </cols>
  <sheetData>
    <row r="1" spans="1:19" s="2" customFormat="1" ht="15">
      <c r="A1" s="526" t="s">
        <v>0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177"/>
      <c r="P1" s="177"/>
      <c r="Q1" s="177"/>
      <c r="R1" s="177"/>
      <c r="S1" s="178"/>
    </row>
    <row r="2" spans="1:19" s="2" customFormat="1" ht="15">
      <c r="A2" s="528" t="s">
        <v>519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1"/>
      <c r="P2" s="1"/>
      <c r="Q2" s="1"/>
      <c r="R2" s="1"/>
      <c r="S2" s="179"/>
    </row>
    <row r="3" spans="1:19" s="2" customFormat="1" ht="15.75" customHeight="1">
      <c r="A3" s="528" t="s">
        <v>38</v>
      </c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1"/>
      <c r="P3" s="1"/>
      <c r="Q3" s="1"/>
      <c r="R3" s="1"/>
      <c r="S3" s="179"/>
    </row>
    <row r="4" spans="1:19" s="2" customFormat="1" ht="15.75" customHeight="1" thickBot="1">
      <c r="A4" s="528" t="s">
        <v>39</v>
      </c>
      <c r="B4" s="529"/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1"/>
      <c r="P4" s="1"/>
      <c r="Q4" s="1"/>
      <c r="R4" s="1"/>
      <c r="S4" s="179"/>
    </row>
    <row r="5" spans="1:19" s="14" customFormat="1" ht="29.25" customHeight="1">
      <c r="A5" s="452" t="s">
        <v>3</v>
      </c>
      <c r="B5" s="454" t="s">
        <v>4</v>
      </c>
      <c r="C5" s="456" t="s">
        <v>49</v>
      </c>
      <c r="D5" s="456"/>
      <c r="E5" s="457" t="s">
        <v>50</v>
      </c>
      <c r="F5" s="457"/>
      <c r="G5" s="434" t="s">
        <v>5</v>
      </c>
      <c r="H5" s="434" t="s">
        <v>6</v>
      </c>
      <c r="I5" s="434" t="s">
        <v>7</v>
      </c>
      <c r="J5" s="434" t="s">
        <v>8</v>
      </c>
      <c r="K5" s="458" t="s">
        <v>9</v>
      </c>
      <c r="L5" s="458" t="s">
        <v>10</v>
      </c>
      <c r="M5" s="458" t="s">
        <v>11</v>
      </c>
      <c r="N5" s="460" t="s">
        <v>12</v>
      </c>
      <c r="O5" s="460" t="s">
        <v>13</v>
      </c>
      <c r="P5" s="458" t="s">
        <v>14</v>
      </c>
      <c r="Q5" s="458" t="s">
        <v>15</v>
      </c>
      <c r="R5" s="436" t="s">
        <v>16</v>
      </c>
      <c r="S5" s="425" t="s">
        <v>473</v>
      </c>
    </row>
    <row r="6" spans="1:19" s="14" customFormat="1" ht="34.5" customHeight="1" thickBot="1">
      <c r="A6" s="453"/>
      <c r="B6" s="455"/>
      <c r="C6" s="48" t="s">
        <v>51</v>
      </c>
      <c r="D6" s="48" t="s">
        <v>52</v>
      </c>
      <c r="E6" s="49" t="s">
        <v>53</v>
      </c>
      <c r="F6" s="49" t="s">
        <v>54</v>
      </c>
      <c r="G6" s="435"/>
      <c r="H6" s="435"/>
      <c r="I6" s="435"/>
      <c r="J6" s="435"/>
      <c r="K6" s="459"/>
      <c r="L6" s="459"/>
      <c r="M6" s="459"/>
      <c r="N6" s="461"/>
      <c r="O6" s="461"/>
      <c r="P6" s="459"/>
      <c r="Q6" s="459"/>
      <c r="R6" s="437"/>
      <c r="S6" s="514"/>
    </row>
    <row r="7" spans="1:19" s="16" customFormat="1" ht="105" customHeight="1">
      <c r="A7" s="146">
        <v>185447</v>
      </c>
      <c r="B7" s="91" t="s">
        <v>307</v>
      </c>
      <c r="C7" s="147" t="s">
        <v>40</v>
      </c>
      <c r="D7" s="148" t="s">
        <v>57</v>
      </c>
      <c r="E7" s="149">
        <v>504593</v>
      </c>
      <c r="F7" s="150">
        <v>507273</v>
      </c>
      <c r="G7" s="92">
        <v>350</v>
      </c>
      <c r="H7" s="92">
        <f>+G7+G8+G9+G10</f>
        <v>1000</v>
      </c>
      <c r="I7" s="92"/>
      <c r="J7" s="92"/>
      <c r="K7" s="92" t="s">
        <v>516</v>
      </c>
      <c r="L7" s="151" t="s">
        <v>517</v>
      </c>
      <c r="M7" s="149" t="s">
        <v>95</v>
      </c>
      <c r="N7" s="152" t="s">
        <v>96</v>
      </c>
      <c r="O7" s="92" t="s">
        <v>21</v>
      </c>
      <c r="P7" s="153">
        <v>5250000</v>
      </c>
      <c r="Q7" s="153"/>
      <c r="R7" s="153"/>
      <c r="S7" s="154" t="s">
        <v>474</v>
      </c>
    </row>
    <row r="8" spans="1:19" s="16" customFormat="1" ht="156">
      <c r="A8" s="155">
        <v>185461</v>
      </c>
      <c r="B8" s="96" t="s">
        <v>308</v>
      </c>
      <c r="C8" s="156" t="s">
        <v>41</v>
      </c>
      <c r="D8" s="157" t="s">
        <v>58</v>
      </c>
      <c r="E8" s="158">
        <v>379808</v>
      </c>
      <c r="F8" s="158">
        <v>393319</v>
      </c>
      <c r="G8" s="97">
        <v>260</v>
      </c>
      <c r="H8" s="97">
        <v>1000</v>
      </c>
      <c r="I8" s="97"/>
      <c r="J8" s="97"/>
      <c r="K8" s="97" t="s">
        <v>516</v>
      </c>
      <c r="L8" s="159" t="s">
        <v>517</v>
      </c>
      <c r="M8" s="160" t="s">
        <v>95</v>
      </c>
      <c r="N8" s="161" t="s">
        <v>96</v>
      </c>
      <c r="O8" s="97" t="s">
        <v>21</v>
      </c>
      <c r="P8" s="162">
        <v>3900000</v>
      </c>
      <c r="Q8" s="162"/>
      <c r="R8" s="162"/>
      <c r="S8" s="163" t="s">
        <v>474</v>
      </c>
    </row>
    <row r="9" spans="1:19" s="16" customFormat="1" ht="111" customHeight="1">
      <c r="A9" s="155">
        <v>185464</v>
      </c>
      <c r="B9" s="96" t="s">
        <v>309</v>
      </c>
      <c r="C9" s="156" t="s">
        <v>59</v>
      </c>
      <c r="D9" s="157" t="s">
        <v>60</v>
      </c>
      <c r="E9" s="160">
        <v>357134</v>
      </c>
      <c r="F9" s="158">
        <v>382347</v>
      </c>
      <c r="G9" s="164">
        <v>250</v>
      </c>
      <c r="H9" s="97">
        <v>1000</v>
      </c>
      <c r="I9" s="97"/>
      <c r="J9" s="97"/>
      <c r="K9" s="97" t="s">
        <v>516</v>
      </c>
      <c r="L9" s="159" t="s">
        <v>517</v>
      </c>
      <c r="M9" s="160" t="s">
        <v>95</v>
      </c>
      <c r="N9" s="161" t="s">
        <v>96</v>
      </c>
      <c r="O9" s="97" t="s">
        <v>21</v>
      </c>
      <c r="P9" s="165">
        <v>3750000</v>
      </c>
      <c r="Q9" s="165"/>
      <c r="R9" s="162"/>
      <c r="S9" s="163" t="s">
        <v>474</v>
      </c>
    </row>
    <row r="10" spans="1:19" s="16" customFormat="1" ht="84.75" thickBot="1">
      <c r="A10" s="166">
        <v>185465</v>
      </c>
      <c r="B10" s="100" t="s">
        <v>310</v>
      </c>
      <c r="C10" s="167" t="s">
        <v>43</v>
      </c>
      <c r="D10" s="168" t="s">
        <v>61</v>
      </c>
      <c r="E10" s="169">
        <v>188061</v>
      </c>
      <c r="F10" s="170">
        <v>213148</v>
      </c>
      <c r="G10" s="171">
        <v>140</v>
      </c>
      <c r="H10" s="101">
        <v>1000</v>
      </c>
      <c r="I10" s="101"/>
      <c r="J10" s="101"/>
      <c r="K10" s="101" t="s">
        <v>516</v>
      </c>
      <c r="L10" s="172" t="s">
        <v>517</v>
      </c>
      <c r="M10" s="169" t="s">
        <v>95</v>
      </c>
      <c r="N10" s="173" t="s">
        <v>96</v>
      </c>
      <c r="O10" s="101" t="s">
        <v>21</v>
      </c>
      <c r="P10" s="174">
        <v>2100000</v>
      </c>
      <c r="Q10" s="174"/>
      <c r="R10" s="175"/>
      <c r="S10" s="176" t="s">
        <v>474</v>
      </c>
    </row>
    <row r="11" spans="1:19" s="16" customFormat="1" ht="13.5" thickBot="1">
      <c r="A11" s="530" t="s">
        <v>56</v>
      </c>
      <c r="B11" s="531"/>
      <c r="C11" s="531"/>
      <c r="D11" s="531"/>
      <c r="E11" s="531"/>
      <c r="F11" s="531"/>
      <c r="G11" s="531"/>
      <c r="H11" s="531"/>
      <c r="I11" s="531"/>
      <c r="J11" s="531"/>
      <c r="K11" s="531"/>
      <c r="L11" s="531"/>
      <c r="M11" s="531"/>
      <c r="N11" s="531"/>
      <c r="O11" s="532"/>
      <c r="P11" s="22">
        <f>SUM(P7:P10)</f>
        <v>15000000</v>
      </c>
      <c r="Q11" s="20"/>
      <c r="R11" s="21"/>
      <c r="S11" s="57"/>
    </row>
  </sheetData>
  <mergeCells count="22">
    <mergeCell ref="S5:S6"/>
    <mergeCell ref="A11:O11"/>
    <mergeCell ref="O5:O6"/>
    <mergeCell ref="P5:P6"/>
    <mergeCell ref="Q5:Q6"/>
    <mergeCell ref="R5:R6"/>
    <mergeCell ref="I5:I6"/>
    <mergeCell ref="J5:J6"/>
    <mergeCell ref="K5:K6"/>
    <mergeCell ref="L5:L6"/>
    <mergeCell ref="M5:M6"/>
    <mergeCell ref="N5:N6"/>
    <mergeCell ref="A1:N1"/>
    <mergeCell ref="A2:N2"/>
    <mergeCell ref="A3:N3"/>
    <mergeCell ref="A4:N4"/>
    <mergeCell ref="A5:A6"/>
    <mergeCell ref="B5:B6"/>
    <mergeCell ref="C5:D5"/>
    <mergeCell ref="E5:F5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17" scale="5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view="pageBreakPreview" topLeftCell="C1" zoomScale="60" zoomScaleNormal="100" workbookViewId="0">
      <selection activeCell="J33" sqref="J33"/>
    </sheetView>
  </sheetViews>
  <sheetFormatPr baseColWidth="10" defaultRowHeight="15"/>
  <cols>
    <col min="2" max="2" width="25.7109375" customWidth="1"/>
    <col min="3" max="3" width="21.85546875" customWidth="1"/>
    <col min="4" max="5" width="13.85546875" customWidth="1"/>
    <col min="6" max="6" width="12.42578125" customWidth="1"/>
    <col min="12" max="12" width="24.42578125" customWidth="1"/>
    <col min="13" max="13" width="21.5703125" customWidth="1"/>
    <col min="14" max="14" width="17.28515625" customWidth="1"/>
    <col min="15" max="15" width="22.140625" customWidth="1"/>
    <col min="16" max="16" width="22.7109375" customWidth="1"/>
    <col min="17" max="17" width="21.28515625" customWidth="1"/>
    <col min="18" max="18" width="22.5703125" customWidth="1"/>
    <col min="19" max="19" width="19.7109375" customWidth="1"/>
    <col min="258" max="258" width="25.7109375" customWidth="1"/>
    <col min="259" max="259" width="20.140625" customWidth="1"/>
    <col min="268" max="268" width="24.42578125" customWidth="1"/>
    <col min="269" max="269" width="21.5703125" customWidth="1"/>
    <col min="270" max="270" width="17.28515625" customWidth="1"/>
    <col min="271" max="271" width="20.7109375" customWidth="1"/>
    <col min="272" max="272" width="18.42578125" customWidth="1"/>
    <col min="273" max="273" width="18.140625" customWidth="1"/>
    <col min="274" max="274" width="17.85546875" customWidth="1"/>
    <col min="514" max="514" width="25.7109375" customWidth="1"/>
    <col min="515" max="515" width="20.140625" customWidth="1"/>
    <col min="524" max="524" width="24.42578125" customWidth="1"/>
    <col min="525" max="525" width="21.5703125" customWidth="1"/>
    <col min="526" max="526" width="17.28515625" customWidth="1"/>
    <col min="527" max="527" width="20.7109375" customWidth="1"/>
    <col min="528" max="528" width="18.42578125" customWidth="1"/>
    <col min="529" max="529" width="18.140625" customWidth="1"/>
    <col min="530" max="530" width="17.85546875" customWidth="1"/>
    <col min="770" max="770" width="25.7109375" customWidth="1"/>
    <col min="771" max="771" width="20.140625" customWidth="1"/>
    <col min="780" max="780" width="24.42578125" customWidth="1"/>
    <col min="781" max="781" width="21.5703125" customWidth="1"/>
    <col min="782" max="782" width="17.28515625" customWidth="1"/>
    <col min="783" max="783" width="20.7109375" customWidth="1"/>
    <col min="784" max="784" width="18.42578125" customWidth="1"/>
    <col min="785" max="785" width="18.140625" customWidth="1"/>
    <col min="786" max="786" width="17.85546875" customWidth="1"/>
    <col min="1026" max="1026" width="25.7109375" customWidth="1"/>
    <col min="1027" max="1027" width="20.140625" customWidth="1"/>
    <col min="1036" max="1036" width="24.42578125" customWidth="1"/>
    <col min="1037" max="1037" width="21.5703125" customWidth="1"/>
    <col min="1038" max="1038" width="17.28515625" customWidth="1"/>
    <col min="1039" max="1039" width="20.7109375" customWidth="1"/>
    <col min="1040" max="1040" width="18.42578125" customWidth="1"/>
    <col min="1041" max="1041" width="18.140625" customWidth="1"/>
    <col min="1042" max="1042" width="17.85546875" customWidth="1"/>
    <col min="1282" max="1282" width="25.7109375" customWidth="1"/>
    <col min="1283" max="1283" width="20.140625" customWidth="1"/>
    <col min="1292" max="1292" width="24.42578125" customWidth="1"/>
    <col min="1293" max="1293" width="21.5703125" customWidth="1"/>
    <col min="1294" max="1294" width="17.28515625" customWidth="1"/>
    <col min="1295" max="1295" width="20.7109375" customWidth="1"/>
    <col min="1296" max="1296" width="18.42578125" customWidth="1"/>
    <col min="1297" max="1297" width="18.140625" customWidth="1"/>
    <col min="1298" max="1298" width="17.85546875" customWidth="1"/>
    <col min="1538" max="1538" width="25.7109375" customWidth="1"/>
    <col min="1539" max="1539" width="20.140625" customWidth="1"/>
    <col min="1548" max="1548" width="24.42578125" customWidth="1"/>
    <col min="1549" max="1549" width="21.5703125" customWidth="1"/>
    <col min="1550" max="1550" width="17.28515625" customWidth="1"/>
    <col min="1551" max="1551" width="20.7109375" customWidth="1"/>
    <col min="1552" max="1552" width="18.42578125" customWidth="1"/>
    <col min="1553" max="1553" width="18.140625" customWidth="1"/>
    <col min="1554" max="1554" width="17.85546875" customWidth="1"/>
    <col min="1794" max="1794" width="25.7109375" customWidth="1"/>
    <col min="1795" max="1795" width="20.140625" customWidth="1"/>
    <col min="1804" max="1804" width="24.42578125" customWidth="1"/>
    <col min="1805" max="1805" width="21.5703125" customWidth="1"/>
    <col min="1806" max="1806" width="17.28515625" customWidth="1"/>
    <col min="1807" max="1807" width="20.7109375" customWidth="1"/>
    <col min="1808" max="1808" width="18.42578125" customWidth="1"/>
    <col min="1809" max="1809" width="18.140625" customWidth="1"/>
    <col min="1810" max="1810" width="17.85546875" customWidth="1"/>
    <col min="2050" max="2050" width="25.7109375" customWidth="1"/>
    <col min="2051" max="2051" width="20.140625" customWidth="1"/>
    <col min="2060" max="2060" width="24.42578125" customWidth="1"/>
    <col min="2061" max="2061" width="21.5703125" customWidth="1"/>
    <col min="2062" max="2062" width="17.28515625" customWidth="1"/>
    <col min="2063" max="2063" width="20.7109375" customWidth="1"/>
    <col min="2064" max="2064" width="18.42578125" customWidth="1"/>
    <col min="2065" max="2065" width="18.140625" customWidth="1"/>
    <col min="2066" max="2066" width="17.85546875" customWidth="1"/>
    <col min="2306" max="2306" width="25.7109375" customWidth="1"/>
    <col min="2307" max="2307" width="20.140625" customWidth="1"/>
    <col min="2316" max="2316" width="24.42578125" customWidth="1"/>
    <col min="2317" max="2317" width="21.5703125" customWidth="1"/>
    <col min="2318" max="2318" width="17.28515625" customWidth="1"/>
    <col min="2319" max="2319" width="20.7109375" customWidth="1"/>
    <col min="2320" max="2320" width="18.42578125" customWidth="1"/>
    <col min="2321" max="2321" width="18.140625" customWidth="1"/>
    <col min="2322" max="2322" width="17.85546875" customWidth="1"/>
    <col min="2562" max="2562" width="25.7109375" customWidth="1"/>
    <col min="2563" max="2563" width="20.140625" customWidth="1"/>
    <col min="2572" max="2572" width="24.42578125" customWidth="1"/>
    <col min="2573" max="2573" width="21.5703125" customWidth="1"/>
    <col min="2574" max="2574" width="17.28515625" customWidth="1"/>
    <col min="2575" max="2575" width="20.7109375" customWidth="1"/>
    <col min="2576" max="2576" width="18.42578125" customWidth="1"/>
    <col min="2577" max="2577" width="18.140625" customWidth="1"/>
    <col min="2578" max="2578" width="17.85546875" customWidth="1"/>
    <col min="2818" max="2818" width="25.7109375" customWidth="1"/>
    <col min="2819" max="2819" width="20.140625" customWidth="1"/>
    <col min="2828" max="2828" width="24.42578125" customWidth="1"/>
    <col min="2829" max="2829" width="21.5703125" customWidth="1"/>
    <col min="2830" max="2830" width="17.28515625" customWidth="1"/>
    <col min="2831" max="2831" width="20.7109375" customWidth="1"/>
    <col min="2832" max="2832" width="18.42578125" customWidth="1"/>
    <col min="2833" max="2833" width="18.140625" customWidth="1"/>
    <col min="2834" max="2834" width="17.85546875" customWidth="1"/>
    <col min="3074" max="3074" width="25.7109375" customWidth="1"/>
    <col min="3075" max="3075" width="20.140625" customWidth="1"/>
    <col min="3084" max="3084" width="24.42578125" customWidth="1"/>
    <col min="3085" max="3085" width="21.5703125" customWidth="1"/>
    <col min="3086" max="3086" width="17.28515625" customWidth="1"/>
    <col min="3087" max="3087" width="20.7109375" customWidth="1"/>
    <col min="3088" max="3088" width="18.42578125" customWidth="1"/>
    <col min="3089" max="3089" width="18.140625" customWidth="1"/>
    <col min="3090" max="3090" width="17.85546875" customWidth="1"/>
    <col min="3330" max="3330" width="25.7109375" customWidth="1"/>
    <col min="3331" max="3331" width="20.140625" customWidth="1"/>
    <col min="3340" max="3340" width="24.42578125" customWidth="1"/>
    <col min="3341" max="3341" width="21.5703125" customWidth="1"/>
    <col min="3342" max="3342" width="17.28515625" customWidth="1"/>
    <col min="3343" max="3343" width="20.7109375" customWidth="1"/>
    <col min="3344" max="3344" width="18.42578125" customWidth="1"/>
    <col min="3345" max="3345" width="18.140625" customWidth="1"/>
    <col min="3346" max="3346" width="17.85546875" customWidth="1"/>
    <col min="3586" max="3586" width="25.7109375" customWidth="1"/>
    <col min="3587" max="3587" width="20.140625" customWidth="1"/>
    <col min="3596" max="3596" width="24.42578125" customWidth="1"/>
    <col min="3597" max="3597" width="21.5703125" customWidth="1"/>
    <col min="3598" max="3598" width="17.28515625" customWidth="1"/>
    <col min="3599" max="3599" width="20.7109375" customWidth="1"/>
    <col min="3600" max="3600" width="18.42578125" customWidth="1"/>
    <col min="3601" max="3601" width="18.140625" customWidth="1"/>
    <col min="3602" max="3602" width="17.85546875" customWidth="1"/>
    <col min="3842" max="3842" width="25.7109375" customWidth="1"/>
    <col min="3843" max="3843" width="20.140625" customWidth="1"/>
    <col min="3852" max="3852" width="24.42578125" customWidth="1"/>
    <col min="3853" max="3853" width="21.5703125" customWidth="1"/>
    <col min="3854" max="3854" width="17.28515625" customWidth="1"/>
    <col min="3855" max="3855" width="20.7109375" customWidth="1"/>
    <col min="3856" max="3856" width="18.42578125" customWidth="1"/>
    <col min="3857" max="3857" width="18.140625" customWidth="1"/>
    <col min="3858" max="3858" width="17.85546875" customWidth="1"/>
    <col min="4098" max="4098" width="25.7109375" customWidth="1"/>
    <col min="4099" max="4099" width="20.140625" customWidth="1"/>
    <col min="4108" max="4108" width="24.42578125" customWidth="1"/>
    <col min="4109" max="4109" width="21.5703125" customWidth="1"/>
    <col min="4110" max="4110" width="17.28515625" customWidth="1"/>
    <col min="4111" max="4111" width="20.7109375" customWidth="1"/>
    <col min="4112" max="4112" width="18.42578125" customWidth="1"/>
    <col min="4113" max="4113" width="18.140625" customWidth="1"/>
    <col min="4114" max="4114" width="17.85546875" customWidth="1"/>
    <col min="4354" max="4354" width="25.7109375" customWidth="1"/>
    <col min="4355" max="4355" width="20.140625" customWidth="1"/>
    <col min="4364" max="4364" width="24.42578125" customWidth="1"/>
    <col min="4365" max="4365" width="21.5703125" customWidth="1"/>
    <col min="4366" max="4366" width="17.28515625" customWidth="1"/>
    <col min="4367" max="4367" width="20.7109375" customWidth="1"/>
    <col min="4368" max="4368" width="18.42578125" customWidth="1"/>
    <col min="4369" max="4369" width="18.140625" customWidth="1"/>
    <col min="4370" max="4370" width="17.85546875" customWidth="1"/>
    <col min="4610" max="4610" width="25.7109375" customWidth="1"/>
    <col min="4611" max="4611" width="20.140625" customWidth="1"/>
    <col min="4620" max="4620" width="24.42578125" customWidth="1"/>
    <col min="4621" max="4621" width="21.5703125" customWidth="1"/>
    <col min="4622" max="4622" width="17.28515625" customWidth="1"/>
    <col min="4623" max="4623" width="20.7109375" customWidth="1"/>
    <col min="4624" max="4624" width="18.42578125" customWidth="1"/>
    <col min="4625" max="4625" width="18.140625" customWidth="1"/>
    <col min="4626" max="4626" width="17.85546875" customWidth="1"/>
    <col min="4866" max="4866" width="25.7109375" customWidth="1"/>
    <col min="4867" max="4867" width="20.140625" customWidth="1"/>
    <col min="4876" max="4876" width="24.42578125" customWidth="1"/>
    <col min="4877" max="4877" width="21.5703125" customWidth="1"/>
    <col min="4878" max="4878" width="17.28515625" customWidth="1"/>
    <col min="4879" max="4879" width="20.7109375" customWidth="1"/>
    <col min="4880" max="4880" width="18.42578125" customWidth="1"/>
    <col min="4881" max="4881" width="18.140625" customWidth="1"/>
    <col min="4882" max="4882" width="17.85546875" customWidth="1"/>
    <col min="5122" max="5122" width="25.7109375" customWidth="1"/>
    <col min="5123" max="5123" width="20.140625" customWidth="1"/>
    <col min="5132" max="5132" width="24.42578125" customWidth="1"/>
    <col min="5133" max="5133" width="21.5703125" customWidth="1"/>
    <col min="5134" max="5134" width="17.28515625" customWidth="1"/>
    <col min="5135" max="5135" width="20.7109375" customWidth="1"/>
    <col min="5136" max="5136" width="18.42578125" customWidth="1"/>
    <col min="5137" max="5137" width="18.140625" customWidth="1"/>
    <col min="5138" max="5138" width="17.85546875" customWidth="1"/>
    <col min="5378" max="5378" width="25.7109375" customWidth="1"/>
    <col min="5379" max="5379" width="20.140625" customWidth="1"/>
    <col min="5388" max="5388" width="24.42578125" customWidth="1"/>
    <col min="5389" max="5389" width="21.5703125" customWidth="1"/>
    <col min="5390" max="5390" width="17.28515625" customWidth="1"/>
    <col min="5391" max="5391" width="20.7109375" customWidth="1"/>
    <col min="5392" max="5392" width="18.42578125" customWidth="1"/>
    <col min="5393" max="5393" width="18.140625" customWidth="1"/>
    <col min="5394" max="5394" width="17.85546875" customWidth="1"/>
    <col min="5634" max="5634" width="25.7109375" customWidth="1"/>
    <col min="5635" max="5635" width="20.140625" customWidth="1"/>
    <col min="5644" max="5644" width="24.42578125" customWidth="1"/>
    <col min="5645" max="5645" width="21.5703125" customWidth="1"/>
    <col min="5646" max="5646" width="17.28515625" customWidth="1"/>
    <col min="5647" max="5647" width="20.7109375" customWidth="1"/>
    <col min="5648" max="5648" width="18.42578125" customWidth="1"/>
    <col min="5649" max="5649" width="18.140625" customWidth="1"/>
    <col min="5650" max="5650" width="17.85546875" customWidth="1"/>
    <col min="5890" max="5890" width="25.7109375" customWidth="1"/>
    <col min="5891" max="5891" width="20.140625" customWidth="1"/>
    <col min="5900" max="5900" width="24.42578125" customWidth="1"/>
    <col min="5901" max="5901" width="21.5703125" customWidth="1"/>
    <col min="5902" max="5902" width="17.28515625" customWidth="1"/>
    <col min="5903" max="5903" width="20.7109375" customWidth="1"/>
    <col min="5904" max="5904" width="18.42578125" customWidth="1"/>
    <col min="5905" max="5905" width="18.140625" customWidth="1"/>
    <col min="5906" max="5906" width="17.85546875" customWidth="1"/>
    <col min="6146" max="6146" width="25.7109375" customWidth="1"/>
    <col min="6147" max="6147" width="20.140625" customWidth="1"/>
    <col min="6156" max="6156" width="24.42578125" customWidth="1"/>
    <col min="6157" max="6157" width="21.5703125" customWidth="1"/>
    <col min="6158" max="6158" width="17.28515625" customWidth="1"/>
    <col min="6159" max="6159" width="20.7109375" customWidth="1"/>
    <col min="6160" max="6160" width="18.42578125" customWidth="1"/>
    <col min="6161" max="6161" width="18.140625" customWidth="1"/>
    <col min="6162" max="6162" width="17.85546875" customWidth="1"/>
    <col min="6402" max="6402" width="25.7109375" customWidth="1"/>
    <col min="6403" max="6403" width="20.140625" customWidth="1"/>
    <col min="6412" max="6412" width="24.42578125" customWidth="1"/>
    <col min="6413" max="6413" width="21.5703125" customWidth="1"/>
    <col min="6414" max="6414" width="17.28515625" customWidth="1"/>
    <col min="6415" max="6415" width="20.7109375" customWidth="1"/>
    <col min="6416" max="6416" width="18.42578125" customWidth="1"/>
    <col min="6417" max="6417" width="18.140625" customWidth="1"/>
    <col min="6418" max="6418" width="17.85546875" customWidth="1"/>
    <col min="6658" max="6658" width="25.7109375" customWidth="1"/>
    <col min="6659" max="6659" width="20.140625" customWidth="1"/>
    <col min="6668" max="6668" width="24.42578125" customWidth="1"/>
    <col min="6669" max="6669" width="21.5703125" customWidth="1"/>
    <col min="6670" max="6670" width="17.28515625" customWidth="1"/>
    <col min="6671" max="6671" width="20.7109375" customWidth="1"/>
    <col min="6672" max="6672" width="18.42578125" customWidth="1"/>
    <col min="6673" max="6673" width="18.140625" customWidth="1"/>
    <col min="6674" max="6674" width="17.85546875" customWidth="1"/>
    <col min="6914" max="6914" width="25.7109375" customWidth="1"/>
    <col min="6915" max="6915" width="20.140625" customWidth="1"/>
    <col min="6924" max="6924" width="24.42578125" customWidth="1"/>
    <col min="6925" max="6925" width="21.5703125" customWidth="1"/>
    <col min="6926" max="6926" width="17.28515625" customWidth="1"/>
    <col min="6927" max="6927" width="20.7109375" customWidth="1"/>
    <col min="6928" max="6928" width="18.42578125" customWidth="1"/>
    <col min="6929" max="6929" width="18.140625" customWidth="1"/>
    <col min="6930" max="6930" width="17.85546875" customWidth="1"/>
    <col min="7170" max="7170" width="25.7109375" customWidth="1"/>
    <col min="7171" max="7171" width="20.140625" customWidth="1"/>
    <col min="7180" max="7180" width="24.42578125" customWidth="1"/>
    <col min="7181" max="7181" width="21.5703125" customWidth="1"/>
    <col min="7182" max="7182" width="17.28515625" customWidth="1"/>
    <col min="7183" max="7183" width="20.7109375" customWidth="1"/>
    <col min="7184" max="7184" width="18.42578125" customWidth="1"/>
    <col min="7185" max="7185" width="18.140625" customWidth="1"/>
    <col min="7186" max="7186" width="17.85546875" customWidth="1"/>
    <col min="7426" max="7426" width="25.7109375" customWidth="1"/>
    <col min="7427" max="7427" width="20.140625" customWidth="1"/>
    <col min="7436" max="7436" width="24.42578125" customWidth="1"/>
    <col min="7437" max="7437" width="21.5703125" customWidth="1"/>
    <col min="7438" max="7438" width="17.28515625" customWidth="1"/>
    <col min="7439" max="7439" width="20.7109375" customWidth="1"/>
    <col min="7440" max="7440" width="18.42578125" customWidth="1"/>
    <col min="7441" max="7441" width="18.140625" customWidth="1"/>
    <col min="7442" max="7442" width="17.85546875" customWidth="1"/>
    <col min="7682" max="7682" width="25.7109375" customWidth="1"/>
    <col min="7683" max="7683" width="20.140625" customWidth="1"/>
    <col min="7692" max="7692" width="24.42578125" customWidth="1"/>
    <col min="7693" max="7693" width="21.5703125" customWidth="1"/>
    <col min="7694" max="7694" width="17.28515625" customWidth="1"/>
    <col min="7695" max="7695" width="20.7109375" customWidth="1"/>
    <col min="7696" max="7696" width="18.42578125" customWidth="1"/>
    <col min="7697" max="7697" width="18.140625" customWidth="1"/>
    <col min="7698" max="7698" width="17.85546875" customWidth="1"/>
    <col min="7938" max="7938" width="25.7109375" customWidth="1"/>
    <col min="7939" max="7939" width="20.140625" customWidth="1"/>
    <col min="7948" max="7948" width="24.42578125" customWidth="1"/>
    <col min="7949" max="7949" width="21.5703125" customWidth="1"/>
    <col min="7950" max="7950" width="17.28515625" customWidth="1"/>
    <col min="7951" max="7951" width="20.7109375" customWidth="1"/>
    <col min="7952" max="7952" width="18.42578125" customWidth="1"/>
    <col min="7953" max="7953" width="18.140625" customWidth="1"/>
    <col min="7954" max="7954" width="17.85546875" customWidth="1"/>
    <col min="8194" max="8194" width="25.7109375" customWidth="1"/>
    <col min="8195" max="8195" width="20.140625" customWidth="1"/>
    <col min="8204" max="8204" width="24.42578125" customWidth="1"/>
    <col min="8205" max="8205" width="21.5703125" customWidth="1"/>
    <col min="8206" max="8206" width="17.28515625" customWidth="1"/>
    <col min="8207" max="8207" width="20.7109375" customWidth="1"/>
    <col min="8208" max="8208" width="18.42578125" customWidth="1"/>
    <col min="8209" max="8209" width="18.140625" customWidth="1"/>
    <col min="8210" max="8210" width="17.85546875" customWidth="1"/>
    <col min="8450" max="8450" width="25.7109375" customWidth="1"/>
    <col min="8451" max="8451" width="20.140625" customWidth="1"/>
    <col min="8460" max="8460" width="24.42578125" customWidth="1"/>
    <col min="8461" max="8461" width="21.5703125" customWidth="1"/>
    <col min="8462" max="8462" width="17.28515625" customWidth="1"/>
    <col min="8463" max="8463" width="20.7109375" customWidth="1"/>
    <col min="8464" max="8464" width="18.42578125" customWidth="1"/>
    <col min="8465" max="8465" width="18.140625" customWidth="1"/>
    <col min="8466" max="8466" width="17.85546875" customWidth="1"/>
    <col min="8706" max="8706" width="25.7109375" customWidth="1"/>
    <col min="8707" max="8707" width="20.140625" customWidth="1"/>
    <col min="8716" max="8716" width="24.42578125" customWidth="1"/>
    <col min="8717" max="8717" width="21.5703125" customWidth="1"/>
    <col min="8718" max="8718" width="17.28515625" customWidth="1"/>
    <col min="8719" max="8719" width="20.7109375" customWidth="1"/>
    <col min="8720" max="8720" width="18.42578125" customWidth="1"/>
    <col min="8721" max="8721" width="18.140625" customWidth="1"/>
    <col min="8722" max="8722" width="17.85546875" customWidth="1"/>
    <col min="8962" max="8962" width="25.7109375" customWidth="1"/>
    <col min="8963" max="8963" width="20.140625" customWidth="1"/>
    <col min="8972" max="8972" width="24.42578125" customWidth="1"/>
    <col min="8973" max="8973" width="21.5703125" customWidth="1"/>
    <col min="8974" max="8974" width="17.28515625" customWidth="1"/>
    <col min="8975" max="8975" width="20.7109375" customWidth="1"/>
    <col min="8976" max="8976" width="18.42578125" customWidth="1"/>
    <col min="8977" max="8977" width="18.140625" customWidth="1"/>
    <col min="8978" max="8978" width="17.85546875" customWidth="1"/>
    <col min="9218" max="9218" width="25.7109375" customWidth="1"/>
    <col min="9219" max="9219" width="20.140625" customWidth="1"/>
    <col min="9228" max="9228" width="24.42578125" customWidth="1"/>
    <col min="9229" max="9229" width="21.5703125" customWidth="1"/>
    <col min="9230" max="9230" width="17.28515625" customWidth="1"/>
    <col min="9231" max="9231" width="20.7109375" customWidth="1"/>
    <col min="9232" max="9232" width="18.42578125" customWidth="1"/>
    <col min="9233" max="9233" width="18.140625" customWidth="1"/>
    <col min="9234" max="9234" width="17.85546875" customWidth="1"/>
    <col min="9474" max="9474" width="25.7109375" customWidth="1"/>
    <col min="9475" max="9475" width="20.140625" customWidth="1"/>
    <col min="9484" max="9484" width="24.42578125" customWidth="1"/>
    <col min="9485" max="9485" width="21.5703125" customWidth="1"/>
    <col min="9486" max="9486" width="17.28515625" customWidth="1"/>
    <col min="9487" max="9487" width="20.7109375" customWidth="1"/>
    <col min="9488" max="9488" width="18.42578125" customWidth="1"/>
    <col min="9489" max="9489" width="18.140625" customWidth="1"/>
    <col min="9490" max="9490" width="17.85546875" customWidth="1"/>
    <col min="9730" max="9730" width="25.7109375" customWidth="1"/>
    <col min="9731" max="9731" width="20.140625" customWidth="1"/>
    <col min="9740" max="9740" width="24.42578125" customWidth="1"/>
    <col min="9741" max="9741" width="21.5703125" customWidth="1"/>
    <col min="9742" max="9742" width="17.28515625" customWidth="1"/>
    <col min="9743" max="9743" width="20.7109375" customWidth="1"/>
    <col min="9744" max="9744" width="18.42578125" customWidth="1"/>
    <col min="9745" max="9745" width="18.140625" customWidth="1"/>
    <col min="9746" max="9746" width="17.85546875" customWidth="1"/>
    <col min="9986" max="9986" width="25.7109375" customWidth="1"/>
    <col min="9987" max="9987" width="20.140625" customWidth="1"/>
    <col min="9996" max="9996" width="24.42578125" customWidth="1"/>
    <col min="9997" max="9997" width="21.5703125" customWidth="1"/>
    <col min="9998" max="9998" width="17.28515625" customWidth="1"/>
    <col min="9999" max="9999" width="20.7109375" customWidth="1"/>
    <col min="10000" max="10000" width="18.42578125" customWidth="1"/>
    <col min="10001" max="10001" width="18.140625" customWidth="1"/>
    <col min="10002" max="10002" width="17.85546875" customWidth="1"/>
    <col min="10242" max="10242" width="25.7109375" customWidth="1"/>
    <col min="10243" max="10243" width="20.140625" customWidth="1"/>
    <col min="10252" max="10252" width="24.42578125" customWidth="1"/>
    <col min="10253" max="10253" width="21.5703125" customWidth="1"/>
    <col min="10254" max="10254" width="17.28515625" customWidth="1"/>
    <col min="10255" max="10255" width="20.7109375" customWidth="1"/>
    <col min="10256" max="10256" width="18.42578125" customWidth="1"/>
    <col min="10257" max="10257" width="18.140625" customWidth="1"/>
    <col min="10258" max="10258" width="17.85546875" customWidth="1"/>
    <col min="10498" max="10498" width="25.7109375" customWidth="1"/>
    <col min="10499" max="10499" width="20.140625" customWidth="1"/>
    <col min="10508" max="10508" width="24.42578125" customWidth="1"/>
    <col min="10509" max="10509" width="21.5703125" customWidth="1"/>
    <col min="10510" max="10510" width="17.28515625" customWidth="1"/>
    <col min="10511" max="10511" width="20.7109375" customWidth="1"/>
    <col min="10512" max="10512" width="18.42578125" customWidth="1"/>
    <col min="10513" max="10513" width="18.140625" customWidth="1"/>
    <col min="10514" max="10514" width="17.85546875" customWidth="1"/>
    <col min="10754" max="10754" width="25.7109375" customWidth="1"/>
    <col min="10755" max="10755" width="20.140625" customWidth="1"/>
    <col min="10764" max="10764" width="24.42578125" customWidth="1"/>
    <col min="10765" max="10765" width="21.5703125" customWidth="1"/>
    <col min="10766" max="10766" width="17.28515625" customWidth="1"/>
    <col min="10767" max="10767" width="20.7109375" customWidth="1"/>
    <col min="10768" max="10768" width="18.42578125" customWidth="1"/>
    <col min="10769" max="10769" width="18.140625" customWidth="1"/>
    <col min="10770" max="10770" width="17.85546875" customWidth="1"/>
    <col min="11010" max="11010" width="25.7109375" customWidth="1"/>
    <col min="11011" max="11011" width="20.140625" customWidth="1"/>
    <col min="11020" max="11020" width="24.42578125" customWidth="1"/>
    <col min="11021" max="11021" width="21.5703125" customWidth="1"/>
    <col min="11022" max="11022" width="17.28515625" customWidth="1"/>
    <col min="11023" max="11023" width="20.7109375" customWidth="1"/>
    <col min="11024" max="11024" width="18.42578125" customWidth="1"/>
    <col min="11025" max="11025" width="18.140625" customWidth="1"/>
    <col min="11026" max="11026" width="17.85546875" customWidth="1"/>
    <col min="11266" max="11266" width="25.7109375" customWidth="1"/>
    <col min="11267" max="11267" width="20.140625" customWidth="1"/>
    <col min="11276" max="11276" width="24.42578125" customWidth="1"/>
    <col min="11277" max="11277" width="21.5703125" customWidth="1"/>
    <col min="11278" max="11278" width="17.28515625" customWidth="1"/>
    <col min="11279" max="11279" width="20.7109375" customWidth="1"/>
    <col min="11280" max="11280" width="18.42578125" customWidth="1"/>
    <col min="11281" max="11281" width="18.140625" customWidth="1"/>
    <col min="11282" max="11282" width="17.85546875" customWidth="1"/>
    <col min="11522" max="11522" width="25.7109375" customWidth="1"/>
    <col min="11523" max="11523" width="20.140625" customWidth="1"/>
    <col min="11532" max="11532" width="24.42578125" customWidth="1"/>
    <col min="11533" max="11533" width="21.5703125" customWidth="1"/>
    <col min="11534" max="11534" width="17.28515625" customWidth="1"/>
    <col min="11535" max="11535" width="20.7109375" customWidth="1"/>
    <col min="11536" max="11536" width="18.42578125" customWidth="1"/>
    <col min="11537" max="11537" width="18.140625" customWidth="1"/>
    <col min="11538" max="11538" width="17.85546875" customWidth="1"/>
    <col min="11778" max="11778" width="25.7109375" customWidth="1"/>
    <col min="11779" max="11779" width="20.140625" customWidth="1"/>
    <col min="11788" max="11788" width="24.42578125" customWidth="1"/>
    <col min="11789" max="11789" width="21.5703125" customWidth="1"/>
    <col min="11790" max="11790" width="17.28515625" customWidth="1"/>
    <col min="11791" max="11791" width="20.7109375" customWidth="1"/>
    <col min="11792" max="11792" width="18.42578125" customWidth="1"/>
    <col min="11793" max="11793" width="18.140625" customWidth="1"/>
    <col min="11794" max="11794" width="17.85546875" customWidth="1"/>
    <col min="12034" max="12034" width="25.7109375" customWidth="1"/>
    <col min="12035" max="12035" width="20.140625" customWidth="1"/>
    <col min="12044" max="12044" width="24.42578125" customWidth="1"/>
    <col min="12045" max="12045" width="21.5703125" customWidth="1"/>
    <col min="12046" max="12046" width="17.28515625" customWidth="1"/>
    <col min="12047" max="12047" width="20.7109375" customWidth="1"/>
    <col min="12048" max="12048" width="18.42578125" customWidth="1"/>
    <col min="12049" max="12049" width="18.140625" customWidth="1"/>
    <col min="12050" max="12050" width="17.85546875" customWidth="1"/>
    <col min="12290" max="12290" width="25.7109375" customWidth="1"/>
    <col min="12291" max="12291" width="20.140625" customWidth="1"/>
    <col min="12300" max="12300" width="24.42578125" customWidth="1"/>
    <col min="12301" max="12301" width="21.5703125" customWidth="1"/>
    <col min="12302" max="12302" width="17.28515625" customWidth="1"/>
    <col min="12303" max="12303" width="20.7109375" customWidth="1"/>
    <col min="12304" max="12304" width="18.42578125" customWidth="1"/>
    <col min="12305" max="12305" width="18.140625" customWidth="1"/>
    <col min="12306" max="12306" width="17.85546875" customWidth="1"/>
    <col min="12546" max="12546" width="25.7109375" customWidth="1"/>
    <col min="12547" max="12547" width="20.140625" customWidth="1"/>
    <col min="12556" max="12556" width="24.42578125" customWidth="1"/>
    <col min="12557" max="12557" width="21.5703125" customWidth="1"/>
    <col min="12558" max="12558" width="17.28515625" customWidth="1"/>
    <col min="12559" max="12559" width="20.7109375" customWidth="1"/>
    <col min="12560" max="12560" width="18.42578125" customWidth="1"/>
    <col min="12561" max="12561" width="18.140625" customWidth="1"/>
    <col min="12562" max="12562" width="17.85546875" customWidth="1"/>
    <col min="12802" max="12802" width="25.7109375" customWidth="1"/>
    <col min="12803" max="12803" width="20.140625" customWidth="1"/>
    <col min="12812" max="12812" width="24.42578125" customWidth="1"/>
    <col min="12813" max="12813" width="21.5703125" customWidth="1"/>
    <col min="12814" max="12814" width="17.28515625" customWidth="1"/>
    <col min="12815" max="12815" width="20.7109375" customWidth="1"/>
    <col min="12816" max="12816" width="18.42578125" customWidth="1"/>
    <col min="12817" max="12817" width="18.140625" customWidth="1"/>
    <col min="12818" max="12818" width="17.85546875" customWidth="1"/>
    <col min="13058" max="13058" width="25.7109375" customWidth="1"/>
    <col min="13059" max="13059" width="20.140625" customWidth="1"/>
    <col min="13068" max="13068" width="24.42578125" customWidth="1"/>
    <col min="13069" max="13069" width="21.5703125" customWidth="1"/>
    <col min="13070" max="13070" width="17.28515625" customWidth="1"/>
    <col min="13071" max="13071" width="20.7109375" customWidth="1"/>
    <col min="13072" max="13072" width="18.42578125" customWidth="1"/>
    <col min="13073" max="13073" width="18.140625" customWidth="1"/>
    <col min="13074" max="13074" width="17.85546875" customWidth="1"/>
    <col min="13314" max="13314" width="25.7109375" customWidth="1"/>
    <col min="13315" max="13315" width="20.140625" customWidth="1"/>
    <col min="13324" max="13324" width="24.42578125" customWidth="1"/>
    <col min="13325" max="13325" width="21.5703125" customWidth="1"/>
    <col min="13326" max="13326" width="17.28515625" customWidth="1"/>
    <col min="13327" max="13327" width="20.7109375" customWidth="1"/>
    <col min="13328" max="13328" width="18.42578125" customWidth="1"/>
    <col min="13329" max="13329" width="18.140625" customWidth="1"/>
    <col min="13330" max="13330" width="17.85546875" customWidth="1"/>
    <col min="13570" max="13570" width="25.7109375" customWidth="1"/>
    <col min="13571" max="13571" width="20.140625" customWidth="1"/>
    <col min="13580" max="13580" width="24.42578125" customWidth="1"/>
    <col min="13581" max="13581" width="21.5703125" customWidth="1"/>
    <col min="13582" max="13582" width="17.28515625" customWidth="1"/>
    <col min="13583" max="13583" width="20.7109375" customWidth="1"/>
    <col min="13584" max="13584" width="18.42578125" customWidth="1"/>
    <col min="13585" max="13585" width="18.140625" customWidth="1"/>
    <col min="13586" max="13586" width="17.85546875" customWidth="1"/>
    <col min="13826" max="13826" width="25.7109375" customWidth="1"/>
    <col min="13827" max="13827" width="20.140625" customWidth="1"/>
    <col min="13836" max="13836" width="24.42578125" customWidth="1"/>
    <col min="13837" max="13837" width="21.5703125" customWidth="1"/>
    <col min="13838" max="13838" width="17.28515625" customWidth="1"/>
    <col min="13839" max="13839" width="20.7109375" customWidth="1"/>
    <col min="13840" max="13840" width="18.42578125" customWidth="1"/>
    <col min="13841" max="13841" width="18.140625" customWidth="1"/>
    <col min="13842" max="13842" width="17.85546875" customWidth="1"/>
    <col min="14082" max="14082" width="25.7109375" customWidth="1"/>
    <col min="14083" max="14083" width="20.140625" customWidth="1"/>
    <col min="14092" max="14092" width="24.42578125" customWidth="1"/>
    <col min="14093" max="14093" width="21.5703125" customWidth="1"/>
    <col min="14094" max="14094" width="17.28515625" customWidth="1"/>
    <col min="14095" max="14095" width="20.7109375" customWidth="1"/>
    <col min="14096" max="14096" width="18.42578125" customWidth="1"/>
    <col min="14097" max="14097" width="18.140625" customWidth="1"/>
    <col min="14098" max="14098" width="17.85546875" customWidth="1"/>
    <col min="14338" max="14338" width="25.7109375" customWidth="1"/>
    <col min="14339" max="14339" width="20.140625" customWidth="1"/>
    <col min="14348" max="14348" width="24.42578125" customWidth="1"/>
    <col min="14349" max="14349" width="21.5703125" customWidth="1"/>
    <col min="14350" max="14350" width="17.28515625" customWidth="1"/>
    <col min="14351" max="14351" width="20.7109375" customWidth="1"/>
    <col min="14352" max="14352" width="18.42578125" customWidth="1"/>
    <col min="14353" max="14353" width="18.140625" customWidth="1"/>
    <col min="14354" max="14354" width="17.85546875" customWidth="1"/>
    <col min="14594" max="14594" width="25.7109375" customWidth="1"/>
    <col min="14595" max="14595" width="20.140625" customWidth="1"/>
    <col min="14604" max="14604" width="24.42578125" customWidth="1"/>
    <col min="14605" max="14605" width="21.5703125" customWidth="1"/>
    <col min="14606" max="14606" width="17.28515625" customWidth="1"/>
    <col min="14607" max="14607" width="20.7109375" customWidth="1"/>
    <col min="14608" max="14608" width="18.42578125" customWidth="1"/>
    <col min="14609" max="14609" width="18.140625" customWidth="1"/>
    <col min="14610" max="14610" width="17.85546875" customWidth="1"/>
    <col min="14850" max="14850" width="25.7109375" customWidth="1"/>
    <col min="14851" max="14851" width="20.140625" customWidth="1"/>
    <col min="14860" max="14860" width="24.42578125" customWidth="1"/>
    <col min="14861" max="14861" width="21.5703125" customWidth="1"/>
    <col min="14862" max="14862" width="17.28515625" customWidth="1"/>
    <col min="14863" max="14863" width="20.7109375" customWidth="1"/>
    <col min="14864" max="14864" width="18.42578125" customWidth="1"/>
    <col min="14865" max="14865" width="18.140625" customWidth="1"/>
    <col min="14866" max="14866" width="17.85546875" customWidth="1"/>
    <col min="15106" max="15106" width="25.7109375" customWidth="1"/>
    <col min="15107" max="15107" width="20.140625" customWidth="1"/>
    <col min="15116" max="15116" width="24.42578125" customWidth="1"/>
    <col min="15117" max="15117" width="21.5703125" customWidth="1"/>
    <col min="15118" max="15118" width="17.28515625" customWidth="1"/>
    <col min="15119" max="15119" width="20.7109375" customWidth="1"/>
    <col min="15120" max="15120" width="18.42578125" customWidth="1"/>
    <col min="15121" max="15121" width="18.140625" customWidth="1"/>
    <col min="15122" max="15122" width="17.85546875" customWidth="1"/>
    <col min="15362" max="15362" width="25.7109375" customWidth="1"/>
    <col min="15363" max="15363" width="20.140625" customWidth="1"/>
    <col min="15372" max="15372" width="24.42578125" customWidth="1"/>
    <col min="15373" max="15373" width="21.5703125" customWidth="1"/>
    <col min="15374" max="15374" width="17.28515625" customWidth="1"/>
    <col min="15375" max="15375" width="20.7109375" customWidth="1"/>
    <col min="15376" max="15376" width="18.42578125" customWidth="1"/>
    <col min="15377" max="15377" width="18.140625" customWidth="1"/>
    <col min="15378" max="15378" width="17.85546875" customWidth="1"/>
    <col min="15618" max="15618" width="25.7109375" customWidth="1"/>
    <col min="15619" max="15619" width="20.140625" customWidth="1"/>
    <col min="15628" max="15628" width="24.42578125" customWidth="1"/>
    <col min="15629" max="15629" width="21.5703125" customWidth="1"/>
    <col min="15630" max="15630" width="17.28515625" customWidth="1"/>
    <col min="15631" max="15631" width="20.7109375" customWidth="1"/>
    <col min="15632" max="15632" width="18.42578125" customWidth="1"/>
    <col min="15633" max="15633" width="18.140625" customWidth="1"/>
    <col min="15634" max="15634" width="17.85546875" customWidth="1"/>
    <col min="15874" max="15874" width="25.7109375" customWidth="1"/>
    <col min="15875" max="15875" width="20.140625" customWidth="1"/>
    <col min="15884" max="15884" width="24.42578125" customWidth="1"/>
    <col min="15885" max="15885" width="21.5703125" customWidth="1"/>
    <col min="15886" max="15886" width="17.28515625" customWidth="1"/>
    <col min="15887" max="15887" width="20.7109375" customWidth="1"/>
    <col min="15888" max="15888" width="18.42578125" customWidth="1"/>
    <col min="15889" max="15889" width="18.140625" customWidth="1"/>
    <col min="15890" max="15890" width="17.85546875" customWidth="1"/>
    <col min="16130" max="16130" width="25.7109375" customWidth="1"/>
    <col min="16131" max="16131" width="20.140625" customWidth="1"/>
    <col min="16140" max="16140" width="24.42578125" customWidth="1"/>
    <col min="16141" max="16141" width="21.5703125" customWidth="1"/>
    <col min="16142" max="16142" width="17.28515625" customWidth="1"/>
    <col min="16143" max="16143" width="20.7109375" customWidth="1"/>
    <col min="16144" max="16144" width="18.42578125" customWidth="1"/>
    <col min="16145" max="16145" width="18.140625" customWidth="1"/>
    <col min="16146" max="16146" width="17.85546875" customWidth="1"/>
  </cols>
  <sheetData>
    <row r="1" spans="1:19" ht="15.75">
      <c r="A1" s="488" t="s">
        <v>0</v>
      </c>
      <c r="B1" s="489"/>
      <c r="C1" s="489"/>
      <c r="D1" s="489"/>
      <c r="E1" s="489"/>
      <c r="F1" s="489"/>
      <c r="G1" s="489"/>
      <c r="H1" s="489"/>
      <c r="I1" s="200"/>
      <c r="J1" s="533"/>
      <c r="K1" s="533"/>
      <c r="L1" s="533"/>
      <c r="M1" s="533"/>
      <c r="N1" s="533"/>
      <c r="O1" s="533"/>
      <c r="P1" s="533"/>
      <c r="Q1" s="533"/>
      <c r="R1" s="222"/>
      <c r="S1" s="223"/>
    </row>
    <row r="2" spans="1:19" ht="15.75">
      <c r="A2" s="490" t="s">
        <v>48</v>
      </c>
      <c r="B2" s="491"/>
      <c r="C2" s="491"/>
      <c r="D2" s="491"/>
      <c r="E2" s="491"/>
      <c r="F2" s="491"/>
      <c r="G2" s="491"/>
      <c r="H2" s="491"/>
      <c r="I2" s="205"/>
      <c r="J2" s="534"/>
      <c r="K2" s="534"/>
      <c r="L2" s="534"/>
      <c r="M2" s="534"/>
      <c r="N2" s="534"/>
      <c r="O2" s="534"/>
      <c r="P2" s="534"/>
      <c r="Q2" s="534"/>
      <c r="R2" s="224"/>
      <c r="S2" s="225"/>
    </row>
    <row r="3" spans="1:19" ht="16.5" thickBot="1">
      <c r="A3" s="490" t="s">
        <v>2</v>
      </c>
      <c r="B3" s="491"/>
      <c r="C3" s="491"/>
      <c r="D3" s="491"/>
      <c r="E3" s="491"/>
      <c r="F3" s="491"/>
      <c r="G3" s="491"/>
      <c r="H3" s="491"/>
      <c r="I3" s="205"/>
      <c r="J3" s="534"/>
      <c r="K3" s="534"/>
      <c r="L3" s="534"/>
      <c r="M3" s="534"/>
      <c r="N3" s="534"/>
      <c r="O3" s="534"/>
      <c r="P3" s="534"/>
      <c r="Q3" s="534"/>
      <c r="R3" s="224"/>
      <c r="S3" s="225"/>
    </row>
    <row r="4" spans="1:19" ht="27" customHeight="1">
      <c r="A4" s="479" t="s">
        <v>3</v>
      </c>
      <c r="B4" s="430" t="s">
        <v>4</v>
      </c>
      <c r="C4" s="432" t="s">
        <v>49</v>
      </c>
      <c r="D4" s="432"/>
      <c r="E4" s="433" t="s">
        <v>50</v>
      </c>
      <c r="F4" s="433"/>
      <c r="G4" s="418" t="s">
        <v>5</v>
      </c>
      <c r="H4" s="418" t="s">
        <v>6</v>
      </c>
      <c r="I4" s="418" t="s">
        <v>7</v>
      </c>
      <c r="J4" s="418" t="s">
        <v>8</v>
      </c>
      <c r="K4" s="427" t="s">
        <v>9</v>
      </c>
      <c r="L4" s="427" t="s">
        <v>10</v>
      </c>
      <c r="M4" s="427" t="s">
        <v>11</v>
      </c>
      <c r="N4" s="519" t="s">
        <v>12</v>
      </c>
      <c r="O4" s="519" t="s">
        <v>13</v>
      </c>
      <c r="P4" s="427" t="s">
        <v>14</v>
      </c>
      <c r="Q4" s="427" t="s">
        <v>15</v>
      </c>
      <c r="R4" s="425" t="s">
        <v>16</v>
      </c>
      <c r="S4" s="425" t="s">
        <v>473</v>
      </c>
    </row>
    <row r="5" spans="1:19" ht="33" customHeight="1" thickBot="1">
      <c r="A5" s="480"/>
      <c r="B5" s="431"/>
      <c r="C5" s="53" t="s">
        <v>51</v>
      </c>
      <c r="D5" s="53" t="s">
        <v>52</v>
      </c>
      <c r="E5" s="58" t="s">
        <v>53</v>
      </c>
      <c r="F5" s="58" t="s">
        <v>54</v>
      </c>
      <c r="G5" s="419"/>
      <c r="H5" s="419"/>
      <c r="I5" s="419"/>
      <c r="J5" s="419"/>
      <c r="K5" s="428"/>
      <c r="L5" s="428"/>
      <c r="M5" s="428"/>
      <c r="N5" s="520"/>
      <c r="O5" s="520"/>
      <c r="P5" s="428"/>
      <c r="Q5" s="428"/>
      <c r="R5" s="426"/>
      <c r="S5" s="426"/>
    </row>
    <row r="6" spans="1:19" ht="54" customHeight="1">
      <c r="A6" s="214">
        <v>73272</v>
      </c>
      <c r="B6" s="210" t="s">
        <v>62</v>
      </c>
      <c r="C6" s="106" t="s">
        <v>45</v>
      </c>
      <c r="D6" s="93" t="s">
        <v>75</v>
      </c>
      <c r="E6" s="185">
        <v>261661</v>
      </c>
      <c r="F6" s="185">
        <v>274529</v>
      </c>
      <c r="G6" s="107">
        <v>225</v>
      </c>
      <c r="H6" s="107">
        <v>225</v>
      </c>
      <c r="I6" s="107">
        <v>0</v>
      </c>
      <c r="J6" s="107">
        <v>0</v>
      </c>
      <c r="K6" s="94" t="s">
        <v>18</v>
      </c>
      <c r="L6" s="149" t="s">
        <v>515</v>
      </c>
      <c r="M6" s="218" t="s">
        <v>148</v>
      </c>
      <c r="N6" s="94" t="s">
        <v>20</v>
      </c>
      <c r="O6" s="94" t="s">
        <v>94</v>
      </c>
      <c r="P6" s="112">
        <v>930500</v>
      </c>
      <c r="Q6" s="112">
        <v>0</v>
      </c>
      <c r="R6" s="112">
        <v>0</v>
      </c>
      <c r="S6" s="95" t="s">
        <v>474</v>
      </c>
    </row>
    <row r="7" spans="1:19" ht="48">
      <c r="A7" s="215">
        <v>73385</v>
      </c>
      <c r="B7" s="211" t="s">
        <v>63</v>
      </c>
      <c r="C7" s="117" t="s">
        <v>43</v>
      </c>
      <c r="D7" s="98" t="s">
        <v>76</v>
      </c>
      <c r="E7" s="186">
        <v>166523</v>
      </c>
      <c r="F7" s="186">
        <v>171984</v>
      </c>
      <c r="G7" s="118">
        <v>225</v>
      </c>
      <c r="H7" s="118">
        <v>225</v>
      </c>
      <c r="I7" s="118">
        <v>0</v>
      </c>
      <c r="J7" s="118">
        <v>0</v>
      </c>
      <c r="K7" s="182" t="s">
        <v>18</v>
      </c>
      <c r="L7" s="160" t="s">
        <v>515</v>
      </c>
      <c r="M7" s="219" t="s">
        <v>148</v>
      </c>
      <c r="N7" s="182" t="s">
        <v>20</v>
      </c>
      <c r="O7" s="182" t="s">
        <v>94</v>
      </c>
      <c r="P7" s="122">
        <v>955500</v>
      </c>
      <c r="Q7" s="122">
        <v>0</v>
      </c>
      <c r="R7" s="122">
        <v>0</v>
      </c>
      <c r="S7" s="99" t="s">
        <v>474</v>
      </c>
    </row>
    <row r="8" spans="1:19" ht="43.5" customHeight="1">
      <c r="A8" s="215">
        <v>73385</v>
      </c>
      <c r="B8" s="211" t="s">
        <v>64</v>
      </c>
      <c r="C8" s="117" t="s">
        <v>42</v>
      </c>
      <c r="D8" s="98" t="s">
        <v>77</v>
      </c>
      <c r="E8" s="186">
        <v>266454</v>
      </c>
      <c r="F8" s="186">
        <v>286369</v>
      </c>
      <c r="G8" s="118">
        <v>225</v>
      </c>
      <c r="H8" s="118">
        <v>225</v>
      </c>
      <c r="I8" s="118">
        <v>0</v>
      </c>
      <c r="J8" s="118">
        <v>0</v>
      </c>
      <c r="K8" s="182" t="s">
        <v>18</v>
      </c>
      <c r="L8" s="160" t="s">
        <v>515</v>
      </c>
      <c r="M8" s="219" t="s">
        <v>148</v>
      </c>
      <c r="N8" s="182" t="s">
        <v>20</v>
      </c>
      <c r="O8" s="182" t="s">
        <v>94</v>
      </c>
      <c r="P8" s="122">
        <v>955500</v>
      </c>
      <c r="Q8" s="122">
        <v>0</v>
      </c>
      <c r="R8" s="122">
        <v>0</v>
      </c>
      <c r="S8" s="99" t="s">
        <v>474</v>
      </c>
    </row>
    <row r="9" spans="1:19" ht="43.5" customHeight="1">
      <c r="A9" s="215">
        <v>73334</v>
      </c>
      <c r="B9" s="211" t="s">
        <v>65</v>
      </c>
      <c r="C9" s="117" t="s">
        <v>46</v>
      </c>
      <c r="D9" s="98" t="s">
        <v>78</v>
      </c>
      <c r="E9" s="186">
        <v>97024</v>
      </c>
      <c r="F9" s="186">
        <v>93220</v>
      </c>
      <c r="G9" s="118">
        <v>225</v>
      </c>
      <c r="H9" s="118">
        <v>225</v>
      </c>
      <c r="I9" s="118">
        <v>0</v>
      </c>
      <c r="J9" s="118">
        <v>0</v>
      </c>
      <c r="K9" s="182" t="s">
        <v>18</v>
      </c>
      <c r="L9" s="160" t="s">
        <v>515</v>
      </c>
      <c r="M9" s="219" t="s">
        <v>148</v>
      </c>
      <c r="N9" s="182" t="s">
        <v>20</v>
      </c>
      <c r="O9" s="182" t="s">
        <v>94</v>
      </c>
      <c r="P9" s="122">
        <v>955500</v>
      </c>
      <c r="Q9" s="122">
        <v>0</v>
      </c>
      <c r="R9" s="122">
        <v>0</v>
      </c>
      <c r="S9" s="99" t="s">
        <v>474</v>
      </c>
    </row>
    <row r="10" spans="1:19" ht="43.5" customHeight="1">
      <c r="A10" s="215">
        <v>73320</v>
      </c>
      <c r="B10" s="211" t="s">
        <v>66</v>
      </c>
      <c r="C10" s="117" t="s">
        <v>79</v>
      </c>
      <c r="D10" s="98" t="s">
        <v>80</v>
      </c>
      <c r="E10" s="186">
        <v>82005</v>
      </c>
      <c r="F10" s="186">
        <v>83327</v>
      </c>
      <c r="G10" s="118">
        <v>225</v>
      </c>
      <c r="H10" s="118">
        <v>225</v>
      </c>
      <c r="I10" s="118">
        <v>0</v>
      </c>
      <c r="J10" s="118">
        <v>0</v>
      </c>
      <c r="K10" s="182" t="s">
        <v>18</v>
      </c>
      <c r="L10" s="160" t="s">
        <v>515</v>
      </c>
      <c r="M10" s="219" t="s">
        <v>148</v>
      </c>
      <c r="N10" s="182" t="s">
        <v>20</v>
      </c>
      <c r="O10" s="182" t="s">
        <v>94</v>
      </c>
      <c r="P10" s="122">
        <v>955500</v>
      </c>
      <c r="Q10" s="122">
        <v>0</v>
      </c>
      <c r="R10" s="122">
        <v>0</v>
      </c>
      <c r="S10" s="99" t="s">
        <v>474</v>
      </c>
    </row>
    <row r="11" spans="1:19" ht="43.5" customHeight="1">
      <c r="A11" s="215">
        <v>73305</v>
      </c>
      <c r="B11" s="211" t="s">
        <v>67</v>
      </c>
      <c r="C11" s="117" t="s">
        <v>40</v>
      </c>
      <c r="D11" s="98" t="s">
        <v>81</v>
      </c>
      <c r="E11" s="186">
        <v>482509</v>
      </c>
      <c r="F11" s="186">
        <v>488438</v>
      </c>
      <c r="G11" s="118">
        <v>225</v>
      </c>
      <c r="H11" s="118">
        <v>225</v>
      </c>
      <c r="I11" s="118">
        <v>0</v>
      </c>
      <c r="J11" s="118">
        <v>0</v>
      </c>
      <c r="K11" s="182" t="s">
        <v>18</v>
      </c>
      <c r="L11" s="160" t="s">
        <v>515</v>
      </c>
      <c r="M11" s="219" t="s">
        <v>148</v>
      </c>
      <c r="N11" s="182" t="s">
        <v>20</v>
      </c>
      <c r="O11" s="182" t="s">
        <v>94</v>
      </c>
      <c r="P11" s="122">
        <v>805500</v>
      </c>
      <c r="Q11" s="122">
        <v>0</v>
      </c>
      <c r="R11" s="122">
        <v>0</v>
      </c>
      <c r="S11" s="99" t="s">
        <v>474</v>
      </c>
    </row>
    <row r="12" spans="1:19" ht="43.5" customHeight="1">
      <c r="A12" s="215">
        <v>73303</v>
      </c>
      <c r="B12" s="211" t="s">
        <v>68</v>
      </c>
      <c r="C12" s="117" t="s">
        <v>42</v>
      </c>
      <c r="D12" s="98" t="s">
        <v>82</v>
      </c>
      <c r="E12" s="186">
        <v>97705</v>
      </c>
      <c r="F12" s="186">
        <v>105000</v>
      </c>
      <c r="G12" s="118">
        <v>225</v>
      </c>
      <c r="H12" s="118">
        <v>225</v>
      </c>
      <c r="I12" s="118">
        <v>0</v>
      </c>
      <c r="J12" s="118">
        <v>0</v>
      </c>
      <c r="K12" s="182" t="s">
        <v>18</v>
      </c>
      <c r="L12" s="160" t="s">
        <v>515</v>
      </c>
      <c r="M12" s="219" t="s">
        <v>148</v>
      </c>
      <c r="N12" s="182" t="s">
        <v>20</v>
      </c>
      <c r="O12" s="182" t="s">
        <v>94</v>
      </c>
      <c r="P12" s="122">
        <v>955500</v>
      </c>
      <c r="Q12" s="122">
        <v>0</v>
      </c>
      <c r="R12" s="122">
        <v>0</v>
      </c>
      <c r="S12" s="99" t="s">
        <v>474</v>
      </c>
    </row>
    <row r="13" spans="1:19" ht="43.5" customHeight="1">
      <c r="A13" s="215">
        <v>73283</v>
      </c>
      <c r="B13" s="211" t="s">
        <v>69</v>
      </c>
      <c r="C13" s="117" t="s">
        <v>83</v>
      </c>
      <c r="D13" s="98" t="s">
        <v>84</v>
      </c>
      <c r="E13" s="186">
        <v>118009</v>
      </c>
      <c r="F13" s="186">
        <v>119912</v>
      </c>
      <c r="G13" s="118">
        <v>225</v>
      </c>
      <c r="H13" s="118">
        <v>225</v>
      </c>
      <c r="I13" s="118">
        <v>0</v>
      </c>
      <c r="J13" s="118">
        <v>0</v>
      </c>
      <c r="K13" s="182" t="s">
        <v>18</v>
      </c>
      <c r="L13" s="160" t="s">
        <v>515</v>
      </c>
      <c r="M13" s="219" t="s">
        <v>148</v>
      </c>
      <c r="N13" s="182" t="s">
        <v>20</v>
      </c>
      <c r="O13" s="182" t="s">
        <v>94</v>
      </c>
      <c r="P13" s="122">
        <v>780275</v>
      </c>
      <c r="Q13" s="122">
        <v>0</v>
      </c>
      <c r="R13" s="122">
        <v>0</v>
      </c>
      <c r="S13" s="99" t="s">
        <v>474</v>
      </c>
    </row>
    <row r="14" spans="1:19" ht="43.5" customHeight="1">
      <c r="A14" s="215">
        <v>72447</v>
      </c>
      <c r="B14" s="211" t="s">
        <v>70</v>
      </c>
      <c r="C14" s="117" t="s">
        <v>85</v>
      </c>
      <c r="D14" s="98" t="s">
        <v>86</v>
      </c>
      <c r="E14" s="186">
        <v>331174</v>
      </c>
      <c r="F14" s="186">
        <v>327224</v>
      </c>
      <c r="G14" s="118">
        <v>225</v>
      </c>
      <c r="H14" s="118">
        <v>225</v>
      </c>
      <c r="I14" s="118">
        <v>0</v>
      </c>
      <c r="J14" s="118">
        <v>0</v>
      </c>
      <c r="K14" s="182" t="s">
        <v>18</v>
      </c>
      <c r="L14" s="160" t="s">
        <v>515</v>
      </c>
      <c r="M14" s="219" t="s">
        <v>148</v>
      </c>
      <c r="N14" s="182" t="s">
        <v>20</v>
      </c>
      <c r="O14" s="182" t="s">
        <v>94</v>
      </c>
      <c r="P14" s="122">
        <v>779066</v>
      </c>
      <c r="Q14" s="122">
        <v>0</v>
      </c>
      <c r="R14" s="122">
        <v>0</v>
      </c>
      <c r="S14" s="99" t="s">
        <v>474</v>
      </c>
    </row>
    <row r="15" spans="1:19" ht="43.5" customHeight="1">
      <c r="A15" s="215">
        <v>72433</v>
      </c>
      <c r="B15" s="211" t="s">
        <v>70</v>
      </c>
      <c r="C15" s="117" t="s">
        <v>44</v>
      </c>
      <c r="D15" s="98" t="s">
        <v>44</v>
      </c>
      <c r="E15" s="186">
        <v>96560</v>
      </c>
      <c r="F15" s="186">
        <v>98537</v>
      </c>
      <c r="G15" s="118">
        <v>225</v>
      </c>
      <c r="H15" s="118">
        <v>225</v>
      </c>
      <c r="I15" s="118">
        <v>0</v>
      </c>
      <c r="J15" s="118">
        <v>0</v>
      </c>
      <c r="K15" s="182" t="s">
        <v>18</v>
      </c>
      <c r="L15" s="160" t="s">
        <v>515</v>
      </c>
      <c r="M15" s="219" t="s">
        <v>148</v>
      </c>
      <c r="N15" s="182" t="s">
        <v>20</v>
      </c>
      <c r="O15" s="182" t="s">
        <v>94</v>
      </c>
      <c r="P15" s="122">
        <v>987366</v>
      </c>
      <c r="Q15" s="122">
        <v>0</v>
      </c>
      <c r="R15" s="122">
        <v>0</v>
      </c>
      <c r="S15" s="99" t="s">
        <v>474</v>
      </c>
    </row>
    <row r="16" spans="1:19" ht="57" customHeight="1">
      <c r="A16" s="215">
        <v>72346</v>
      </c>
      <c r="B16" s="211" t="s">
        <v>71</v>
      </c>
      <c r="C16" s="117" t="s">
        <v>87</v>
      </c>
      <c r="D16" s="98" t="s">
        <v>88</v>
      </c>
      <c r="E16" s="186">
        <v>151946</v>
      </c>
      <c r="F16" s="186">
        <v>152233</v>
      </c>
      <c r="G16" s="118">
        <v>225</v>
      </c>
      <c r="H16" s="118">
        <v>225</v>
      </c>
      <c r="I16" s="118">
        <v>0</v>
      </c>
      <c r="J16" s="118">
        <v>0</v>
      </c>
      <c r="K16" s="182" t="s">
        <v>18</v>
      </c>
      <c r="L16" s="160" t="s">
        <v>515</v>
      </c>
      <c r="M16" s="219" t="s">
        <v>148</v>
      </c>
      <c r="N16" s="182" t="s">
        <v>20</v>
      </c>
      <c r="O16" s="182" t="s">
        <v>94</v>
      </c>
      <c r="P16" s="122">
        <v>839065</v>
      </c>
      <c r="Q16" s="122">
        <v>0</v>
      </c>
      <c r="R16" s="122">
        <v>0</v>
      </c>
      <c r="S16" s="99" t="s">
        <v>474</v>
      </c>
    </row>
    <row r="17" spans="1:19" ht="43.5" customHeight="1">
      <c r="A17" s="215">
        <v>72343</v>
      </c>
      <c r="B17" s="211" t="s">
        <v>72</v>
      </c>
      <c r="C17" s="117" t="s">
        <v>89</v>
      </c>
      <c r="D17" s="98" t="s">
        <v>90</v>
      </c>
      <c r="E17" s="186">
        <v>196277</v>
      </c>
      <c r="F17" s="186">
        <v>189335</v>
      </c>
      <c r="G17" s="118">
        <v>225</v>
      </c>
      <c r="H17" s="118">
        <v>225</v>
      </c>
      <c r="I17" s="118">
        <v>0</v>
      </c>
      <c r="J17" s="118">
        <v>0</v>
      </c>
      <c r="K17" s="182" t="s">
        <v>18</v>
      </c>
      <c r="L17" s="160" t="s">
        <v>515</v>
      </c>
      <c r="M17" s="219" t="s">
        <v>148</v>
      </c>
      <c r="N17" s="182" t="s">
        <v>20</v>
      </c>
      <c r="O17" s="182" t="s">
        <v>94</v>
      </c>
      <c r="P17" s="122">
        <v>987365</v>
      </c>
      <c r="Q17" s="122">
        <v>0</v>
      </c>
      <c r="R17" s="122">
        <v>0</v>
      </c>
      <c r="S17" s="99" t="s">
        <v>474</v>
      </c>
    </row>
    <row r="18" spans="1:19" ht="43.5" customHeight="1">
      <c r="A18" s="215">
        <v>72189</v>
      </c>
      <c r="B18" s="211" t="s">
        <v>73</v>
      </c>
      <c r="C18" s="117" t="s">
        <v>91</v>
      </c>
      <c r="D18" s="98" t="s">
        <v>92</v>
      </c>
      <c r="E18" s="186">
        <v>115244</v>
      </c>
      <c r="F18" s="186">
        <v>122372</v>
      </c>
      <c r="G18" s="118">
        <v>225</v>
      </c>
      <c r="H18" s="118">
        <v>225</v>
      </c>
      <c r="I18" s="118">
        <v>0</v>
      </c>
      <c r="J18" s="118">
        <v>0</v>
      </c>
      <c r="K18" s="182" t="s">
        <v>18</v>
      </c>
      <c r="L18" s="160" t="s">
        <v>515</v>
      </c>
      <c r="M18" s="219" t="s">
        <v>148</v>
      </c>
      <c r="N18" s="182" t="s">
        <v>20</v>
      </c>
      <c r="O18" s="182" t="s">
        <v>94</v>
      </c>
      <c r="P18" s="122">
        <v>927365</v>
      </c>
      <c r="Q18" s="122">
        <v>0</v>
      </c>
      <c r="R18" s="122">
        <v>0</v>
      </c>
      <c r="S18" s="99" t="s">
        <v>474</v>
      </c>
    </row>
    <row r="19" spans="1:19" ht="43.5" customHeight="1" thickBot="1">
      <c r="A19" s="216">
        <v>73324</v>
      </c>
      <c r="B19" s="212" t="s">
        <v>74</v>
      </c>
      <c r="C19" s="217" t="s">
        <v>47</v>
      </c>
      <c r="D19" s="213" t="s">
        <v>93</v>
      </c>
      <c r="E19" s="128">
        <v>187776</v>
      </c>
      <c r="F19" s="128">
        <v>193882</v>
      </c>
      <c r="G19" s="129">
        <v>225</v>
      </c>
      <c r="H19" s="129">
        <v>225</v>
      </c>
      <c r="I19" s="129">
        <v>0</v>
      </c>
      <c r="J19" s="129">
        <v>0</v>
      </c>
      <c r="K19" s="184" t="s">
        <v>18</v>
      </c>
      <c r="L19" s="169" t="s">
        <v>515</v>
      </c>
      <c r="M19" s="220" t="s">
        <v>148</v>
      </c>
      <c r="N19" s="184" t="s">
        <v>20</v>
      </c>
      <c r="O19" s="184" t="s">
        <v>94</v>
      </c>
      <c r="P19" s="133">
        <v>110500</v>
      </c>
      <c r="Q19" s="133">
        <v>0</v>
      </c>
      <c r="R19" s="133">
        <v>0</v>
      </c>
      <c r="S19" s="102" t="s">
        <v>474</v>
      </c>
    </row>
    <row r="20" spans="1:19" ht="15.75" thickBot="1">
      <c r="A20" s="442" t="s">
        <v>56</v>
      </c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443"/>
      <c r="N20" s="443"/>
      <c r="O20" s="444"/>
      <c r="P20" s="59">
        <v>11924502</v>
      </c>
      <c r="Q20" s="60"/>
      <c r="R20" s="60"/>
      <c r="S20" s="221"/>
    </row>
    <row r="2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</sheetData>
  <mergeCells count="24">
    <mergeCell ref="S4:S5"/>
    <mergeCell ref="J1:Q1"/>
    <mergeCell ref="J2:Q2"/>
    <mergeCell ref="J3:Q3"/>
    <mergeCell ref="A1:H1"/>
    <mergeCell ref="A2:H2"/>
    <mergeCell ref="A3:H3"/>
    <mergeCell ref="P4:P5"/>
    <mergeCell ref="Q4:Q5"/>
    <mergeCell ref="R4:R5"/>
    <mergeCell ref="A4:A5"/>
    <mergeCell ref="B4:B5"/>
    <mergeCell ref="C4:D4"/>
    <mergeCell ref="E4:F4"/>
    <mergeCell ref="G4:G5"/>
    <mergeCell ref="A20:O20"/>
    <mergeCell ref="I4:I5"/>
    <mergeCell ref="J4:J5"/>
    <mergeCell ref="K4:K5"/>
    <mergeCell ref="L4:L5"/>
    <mergeCell ref="M4:M5"/>
    <mergeCell ref="N4:N5"/>
    <mergeCell ref="H4:H5"/>
    <mergeCell ref="O4:O5"/>
  </mergeCells>
  <pageMargins left="0.70866141732283472" right="0.70866141732283472" top="0.74803149606299213" bottom="0.74803149606299213" header="0.31496062992125984" footer="0.31496062992125984"/>
  <pageSetup paperSize="17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DGC</vt:lpstr>
      <vt:lpstr>UCEE 14</vt:lpstr>
      <vt:lpstr>UCEE 96</vt:lpstr>
      <vt:lpstr>FSS</vt:lpstr>
      <vt:lpstr>UDEVIPO</vt:lpstr>
      <vt:lpstr>INSIVUMEH</vt:lpstr>
      <vt:lpstr>PROVIAL</vt:lpstr>
      <vt:lpstr>FONDETEL</vt:lpstr>
      <vt:lpstr>TGW</vt:lpstr>
      <vt:lpstr>DGC!Área_de_impresión</vt:lpstr>
      <vt:lpstr>'UCEE 14'!Área_de_impresión</vt:lpstr>
      <vt:lpstr>'UCEE 96'!Área_de_impresión</vt:lpstr>
      <vt:lpstr>DGC!Títulos_a_imprimir</vt:lpstr>
      <vt:lpstr>FSS!Títulos_a_imprimir</vt:lpstr>
      <vt:lpstr>'UCEE 14'!Títulos_a_imprimir</vt:lpstr>
      <vt:lpstr>'UCEE 96'!Títulos_a_imprimir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Margoth Colmenares</dc:creator>
  <cp:lastModifiedBy>Juana Margoth Colmenares</cp:lastModifiedBy>
  <cp:lastPrinted>2016-06-14T22:40:17Z</cp:lastPrinted>
  <dcterms:created xsi:type="dcterms:W3CDTF">2016-03-22T20:48:01Z</dcterms:created>
  <dcterms:modified xsi:type="dcterms:W3CDTF">2016-07-12T21:57:53Z</dcterms:modified>
</cp:coreProperties>
</file>