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495" windowWidth="15195" windowHeight="7710" firstSheet="6" activeTab="9"/>
  </bookViews>
  <sheets>
    <sheet name="INCREMENTO RED VIAL ASFALTADA" sheetId="24" r:id="rId1"/>
    <sheet name="INCREMENTO RED VIAL CAMINO RURA" sheetId="23" r:id="rId2"/>
    <sheet name="INCREMENTO RED VIAL TERRACERÍA" sheetId="22" r:id="rId3"/>
    <sheet name="% RED VIAL REGISTRADA" sheetId="21" r:id="rId4"/>
    <sheet name="VELOCIDAD PROMEDIO C-A 1" sheetId="20" r:id="rId5"/>
    <sheet name="VELOCIDAD PROMEDIO CA-2 " sheetId="19" r:id="rId6"/>
    <sheet name="VELOCIDAD PROMEDIO CA-9" sheetId="18" r:id="rId7"/>
    <sheet name="DÉFICIT HABITACIONAL" sheetId="25" r:id="rId8"/>
    <sheet name="DÉFICIT CUALITATIVO" sheetId="26" r:id="rId9"/>
    <sheet name="DÉFICIT CUANTITATIVO" sheetId="27" r:id="rId10"/>
  </sheets>
  <externalReferences>
    <externalReference r:id="rId11"/>
    <externalReference r:id="rId12"/>
  </externalReferences>
  <definedNames>
    <definedName name="_xlnm.Print_Area" localSheetId="3">'% RED VIAL REGISTRADA'!$A$1:$M$43</definedName>
    <definedName name="_xlnm.Print_Area" localSheetId="7">'DÉFICIT HABITACIONAL'!$A$1:$J$42</definedName>
    <definedName name="_xlnm.Print_Area" localSheetId="0">'INCREMENTO RED VIAL ASFALTADA'!$A$1:$M$43</definedName>
    <definedName name="_xlnm.Print_Area" localSheetId="1">'INCREMENTO RED VIAL CAMINO RURA'!$A$1:$M$46</definedName>
    <definedName name="_xlnm.Print_Area" localSheetId="2">'INCREMENTO RED VIAL TERRACERÍA'!$A$1:$M$43</definedName>
    <definedName name="_xlnm.Print_Area" localSheetId="4">'VELOCIDAD PROMEDIO C-A 1'!$A$1:$M$37</definedName>
    <definedName name="_xlnm.Print_Area" localSheetId="5">'VELOCIDAD PROMEDIO CA-2 '!$A$1:$M$34</definedName>
    <definedName name="_xlnm.Print_Area" localSheetId="6">'VELOCIDAD PROMEDIO CA-9'!$A$1:$M$32</definedName>
  </definedNames>
  <calcPr calcId="144525"/>
</workbook>
</file>

<file path=xl/calcChain.xml><?xml version="1.0" encoding="utf-8"?>
<calcChain xmlns="http://schemas.openxmlformats.org/spreadsheetml/2006/main">
  <c r="J24" i="27" l="1"/>
  <c r="I24" i="27"/>
  <c r="H24" i="27"/>
  <c r="G24" i="27"/>
  <c r="F24" i="27"/>
  <c r="E24" i="27"/>
  <c r="D24" i="27"/>
  <c r="C24" i="27"/>
  <c r="B24" i="27"/>
  <c r="J23" i="26"/>
  <c r="I23" i="26"/>
  <c r="H23" i="26"/>
  <c r="G23" i="26"/>
  <c r="F23" i="26"/>
  <c r="E23" i="26"/>
  <c r="D23" i="26"/>
  <c r="C23" i="26"/>
  <c r="B23" i="26"/>
  <c r="J22" i="25"/>
  <c r="I22" i="25"/>
  <c r="H22" i="25"/>
  <c r="G22" i="25"/>
  <c r="F22" i="25"/>
  <c r="E22" i="25"/>
  <c r="D22" i="25"/>
  <c r="C22" i="25"/>
  <c r="B22" i="25"/>
  <c r="H25" i="21" l="1"/>
  <c r="E25" i="21" l="1"/>
  <c r="F25" i="21" s="1"/>
  <c r="I25" i="21"/>
  <c r="J25" i="21" s="1"/>
  <c r="K25" i="21" s="1"/>
  <c r="L25" i="21" s="1"/>
  <c r="M25" i="21" s="1"/>
  <c r="D25" i="21"/>
  <c r="C25" i="21"/>
  <c r="B25" i="21"/>
  <c r="K20" i="18"/>
  <c r="L20" i="18" s="1"/>
  <c r="J20" i="18"/>
  <c r="K22" i="24"/>
  <c r="L22" i="24" s="1"/>
  <c r="M22" i="24" s="1"/>
  <c r="E20" i="18"/>
  <c r="H18" i="18"/>
  <c r="H20" i="18"/>
  <c r="G18" i="18"/>
  <c r="G20" i="18"/>
  <c r="F18" i="18"/>
  <c r="F20" i="18"/>
  <c r="E21" i="19"/>
  <c r="H19" i="19"/>
  <c r="H21" i="19"/>
  <c r="K19" i="19"/>
  <c r="K21" i="19"/>
  <c r="G19" i="19"/>
  <c r="J19" i="19"/>
  <c r="J21" i="19" s="1"/>
  <c r="F19" i="19"/>
  <c r="I19" i="19" s="1"/>
  <c r="F21" i="19"/>
  <c r="E20" i="20"/>
  <c r="H18" i="20"/>
  <c r="K18" i="20"/>
  <c r="K20" i="20" s="1"/>
  <c r="G18" i="20"/>
  <c r="J18" i="20" s="1"/>
  <c r="F18" i="20"/>
  <c r="F20" i="20" s="1"/>
  <c r="G25" i="22"/>
  <c r="H25" i="22" s="1"/>
  <c r="I25" i="22" s="1"/>
  <c r="J25" i="22" s="1"/>
  <c r="K25" i="22" s="1"/>
  <c r="L25" i="22" s="1"/>
  <c r="M25" i="22" s="1"/>
  <c r="E26" i="23"/>
  <c r="E27" i="23"/>
  <c r="D26" i="23"/>
  <c r="D27" i="23"/>
  <c r="C26" i="23"/>
  <c r="C27" i="23"/>
  <c r="F26" i="23"/>
  <c r="F27" i="23"/>
  <c r="E24" i="24"/>
  <c r="E25" i="24"/>
  <c r="D24" i="24"/>
  <c r="D25" i="24"/>
  <c r="C24" i="24"/>
  <c r="C25" i="24"/>
  <c r="G23" i="24"/>
  <c r="G24" i="24" s="1"/>
  <c r="G25" i="24" s="1"/>
  <c r="G21" i="19"/>
  <c r="F24" i="24"/>
  <c r="F25" i="24" s="1"/>
  <c r="H23" i="24"/>
  <c r="H24" i="24" s="1"/>
  <c r="H25" i="24" s="1"/>
  <c r="I18" i="20"/>
  <c r="I18" i="18"/>
  <c r="I20" i="18" s="1"/>
  <c r="G25" i="23"/>
  <c r="H25" i="23" s="1"/>
  <c r="G20" i="20"/>
  <c r="H20" i="20"/>
  <c r="L18" i="20"/>
  <c r="L20" i="20" s="1"/>
  <c r="I20" i="20"/>
  <c r="M18" i="20" l="1"/>
  <c r="M20" i="20" s="1"/>
  <c r="J20" i="20"/>
  <c r="L19" i="19"/>
  <c r="L21" i="19" s="1"/>
  <c r="I21" i="19"/>
  <c r="G26" i="23"/>
  <c r="G27" i="23" s="1"/>
  <c r="H26" i="23"/>
  <c r="H27" i="23" s="1"/>
  <c r="I25" i="23"/>
  <c r="I23" i="24"/>
  <c r="J25" i="23" l="1"/>
  <c r="I26" i="23"/>
  <c r="I27" i="23" s="1"/>
  <c r="J23" i="24"/>
  <c r="I24" i="24"/>
  <c r="I25" i="24" s="1"/>
  <c r="J26" i="23" l="1"/>
  <c r="J27" i="23" s="1"/>
  <c r="K25" i="23"/>
  <c r="K23" i="24"/>
  <c r="J24" i="24"/>
  <c r="J25" i="24" s="1"/>
  <c r="K26" i="23" l="1"/>
  <c r="K27" i="23" s="1"/>
  <c r="L25" i="23"/>
  <c r="K24" i="24"/>
  <c r="K25" i="24" s="1"/>
  <c r="L23" i="24"/>
  <c r="M25" i="23" l="1"/>
  <c r="M26" i="23" s="1"/>
  <c r="M27" i="23" s="1"/>
  <c r="L26" i="23"/>
  <c r="L27" i="23" s="1"/>
  <c r="M23" i="24"/>
  <c r="M24" i="24" s="1"/>
  <c r="M25" i="24" s="1"/>
  <c r="L24" i="24"/>
  <c r="L25" i="24" s="1"/>
</calcChain>
</file>

<file path=xl/sharedStrings.xml><?xml version="1.0" encoding="utf-8"?>
<sst xmlns="http://schemas.openxmlformats.org/spreadsheetml/2006/main" count="624" uniqueCount="202">
  <si>
    <t>DIFERENCIA DE CARRETERAS ASFALTADAS AÑO BASE, MENOS AÑO (N+1) DIVIDIDO ENTRE EL AÑO BASE.</t>
  </si>
  <si>
    <t>LA DIVISIÓN DE PLANIFICACIÓN Y ESTUDIOS, ES LA RESPONSABLE DE LLEVAR EL CONTROL DEL INCREMENTO DE LA RED VIAL Y DE PROGRAMAR LOS KILÓMETROS A CONSTRUIR.  LA UNIDAD DE PRESUPUESTO DE LA DGC, ES LA UNIDAD RESPONSABLE DE ALIMENTAR EL MODULO DE SEGUIMIENTO FÍSICO DEL SICOIN.</t>
  </si>
  <si>
    <t>INCREMENTO DE LA RED VIAL DE TERRACERÍA</t>
  </si>
  <si>
    <t>RED VIAL DE TERRACERÍA AMPLIADA A NIVEL NACIONAL EN UN AÑO.</t>
  </si>
  <si>
    <t>SE CONSTRUYE ESTE INDICADOR CON EL FIN DE LLEVAR UN CONTROL DE LA RED VIAL DE TERRACERÌA AMPLIADA A NIVEL NACIONAL, AÑO CON AÑO, ESTA INFORMACIÓN PUEDE SER UTILIZADA COMO UN ELEMENTO DE ANÁLISIS PARA LA PRESUPUESTACIÓN DE FONDOS DESTINADOS AL MEJORAMIENTO, REHABILITACIÓN Y PAVIMENTACIÓN DE LA RED VIAL.</t>
  </si>
  <si>
    <t>EL RESULTADO DEL INDICADOR REPRESENTA EL INCREMENTO PORCENTUAL DE LA RED VIAL DE TERRACERÍA A NIVEL NACIONAL, SE CONSTRUYE UTILIZANDO LA DIFERENCIA RESULTADO DE CANTIDAD DE KILÓMETROS DE CARRETERAS DE TERRACERÍA EN EL AÑO BASE Y EL REGISTRO FINAL DEL AÑO (N+1).</t>
  </si>
  <si>
    <t>DIFERENCIA DE CARRETERAS DE TERRACERÍA AÑO BASE, MENOS AÑO (N+1) DIVIDIDO ENTRE EL AÑO BASE.</t>
  </si>
  <si>
    <t>Carreteras de terracería</t>
  </si>
  <si>
    <t>% de Carreteras de terracería</t>
  </si>
  <si>
    <t>CONTANDO CON LAS ASIGNACIONES PRESUPUESTARIAS SOLICITADAS PARA PODER CUMPLIR CON LOS PAGOS CORRESPONDIENTES DE ACUERDO A  LOS PROGRAMAS DE TRABAJO DE LAS EMPRESAS CONTRATADAS.</t>
  </si>
  <si>
    <t>LA INFORMACIÓN DE LA RED VIAL REGISTRADA, ES PRODUCIDA POR LA DIVISIÓN DE SUPERVISIÓN DE CONSTRUCCIONES Y LA DIVISIÓN DE MANTENIMIENTO POR ADMINISTRACIÓN, REGISTRADA EN INFORMES MENSUALES Y LA MEMORIA DE LABORES DEL DEPARTAMENTO DE INGENIERÍA DE TRANSITO, DE LA DIVISIÓN DE PLANIFICACIÓN Y ESTUDIOS DE LA DIRECCIÓN GENERAL DE CAMINOS.</t>
  </si>
  <si>
    <t xml:space="preserve">COMO PARTE DE SUS FUNCIONES LAS DIVISIONES DE CONSTRUCCIONES Y MANTENIMIENTO POR ADMINISTRACIÓN, DEBEN ELABORAR INFORMES SOBRE LOS AVANCES FÍSICOS DE LAS OBRAS EN EJECUCIÓN CON ESTA INFORMACIÓN EL DEPARTAMENTO DE INGENIERÍA DE TRANSITO ELABORA UNA MATRIZ DENOMINADA LONGITUD DE LA RED VIAL DE LA REPÚBLICA DE GUATEMALA, EN LA CUAL SE REGISTRA ANUALMENTE LOS INCREMENTOS O DECREMENTOS EN LAS CATEGORIAS ESTRABLECIDAS.
</t>
  </si>
  <si>
    <t>INCREMENTO DE LA RED VIAL DE CAMINOS RURALES</t>
  </si>
  <si>
    <t>RED VIAL DE CAMINOS RURALES ATENDIDA A NIVEL NACIONAL EN UN AÑO.</t>
  </si>
  <si>
    <t>DIFERENCIA DE LOS CAMINOS RURALES DEL AÑO BASE, MENOS AÑO (N+1) DIVIDIDO ENTRE EL AÑO BASE.</t>
  </si>
  <si>
    <t xml:space="preserve">Kilómetros Caminos Rurales </t>
  </si>
  <si>
    <t xml:space="preserve">COMO PARTE DE SUS FUNCIONES LAS DIVISIONES DE CONSTRUCCIONES Y MANTENIMIENTO POR ADMINISTRACIÓN, DEBEN ELABORAR INFORMES SOBRE LOS AVANCES FÍSICOS DE LAS OBRAS EN EJECUCIÓN, CON ESTA INFORMACIÓN EL DEPARTAMENTO DE INGENIERÍA DE TRANSITO ELABORA UNA MATRIZ DENOMINADA LONGITUD DE LA RED VIAL DE LA REPÚBLICA DE GUATEMALA.
</t>
  </si>
  <si>
    <t>FICHA TECNICA PARA DEFINIR INDICADORES</t>
  </si>
  <si>
    <t>DE RESULTADO</t>
  </si>
  <si>
    <t>X</t>
  </si>
  <si>
    <t>NACIONAL</t>
  </si>
  <si>
    <t>REGIÓN</t>
  </si>
  <si>
    <t>DEPARTAMENTO</t>
  </si>
  <si>
    <t>MUNICIPIO</t>
  </si>
  <si>
    <t>MENSUAL</t>
  </si>
  <si>
    <t>CUATRIMESTRAL</t>
  </si>
  <si>
    <t>SEMESTRAL</t>
  </si>
  <si>
    <t>ANUAL</t>
  </si>
  <si>
    <t>PRODUCCIÓN ASOCIADA AL CUMPLIMIENTO DE LA META</t>
  </si>
  <si>
    <t>PRODUCTOS</t>
  </si>
  <si>
    <t>INDICADORES</t>
  </si>
  <si>
    <t>NOTAS TÉCNICAS</t>
  </si>
  <si>
    <t>DE PRODUCTO</t>
  </si>
  <si>
    <t>FICHA TÉCNICA PARA DEFINIR INDICADORES</t>
  </si>
  <si>
    <t>NOMBRE DEL INDICADOR</t>
  </si>
  <si>
    <t>CATEGORÍA DEL INDICADOR</t>
  </si>
  <si>
    <t>DE GESTIÓN</t>
  </si>
  <si>
    <t>INFORMACIÓN INSTITUCIONAL</t>
  </si>
  <si>
    <t>Entidad</t>
  </si>
  <si>
    <t>Unidad Ejecutora</t>
  </si>
  <si>
    <t>Unidad Desconcentrada</t>
  </si>
  <si>
    <t>DESCRIPCIÓN DEL INDICADOR</t>
  </si>
  <si>
    <t>PERTINENCIA</t>
  </si>
  <si>
    <t>INTERPRETACIÓN</t>
  </si>
  <si>
    <t>FORMULA DE CÁLCULO</t>
  </si>
  <si>
    <t>AMBITO GEOGRAFICO</t>
  </si>
  <si>
    <t>FRECUENCIA DE LA MEDICIÓN</t>
  </si>
  <si>
    <t>AÑOS</t>
  </si>
  <si>
    <t>VALOR</t>
  </si>
  <si>
    <t>EXPLICACIÓN DE LA TENDENCIA</t>
  </si>
  <si>
    <t>CÓMO SE VA A LOGRAR</t>
  </si>
  <si>
    <t>PROCEDENCIA DE LOS DATOS</t>
  </si>
  <si>
    <t>UNIDAD RESPONSABLE</t>
  </si>
  <si>
    <t>METODOLOGIA DE RECOPILACIÓN</t>
  </si>
  <si>
    <t>PRODUCCIÓN ASOCIADA Y NOTAS TÉCNICAS</t>
  </si>
  <si>
    <t>AGENDA NACIONAL DEL CAMBIO: EJE - PROPOSITO</t>
  </si>
  <si>
    <t>Kilómetros Asfaltadas</t>
  </si>
  <si>
    <t>% Kilómetros Asfaltadas</t>
  </si>
  <si>
    <t>OBJETIVO ASOCIADO AL INDICADOR</t>
  </si>
  <si>
    <t>CONSTRUCCIÓN Y AMPLIACIÓN DE LA RED VIAL; PAVIMENTACIÓN DE LA RED VIAL</t>
  </si>
  <si>
    <t>INCREMENTO DE LA RED VIAL ASFALTADA</t>
  </si>
  <si>
    <t>PORCENTAJE DE LA RED VIAL ASFALTADA  A NIVEL NACIONAL EN UN AÑO DETERMINADO</t>
  </si>
  <si>
    <t>SE CONSTRUYE ESTE INDICADOR CON EL FIN DE LLEVAR UN CONTROL DEL PORCENTAJE DE LA RED VIAL ASFALTADA A NIVEL NACIONAL, AÑO CON AÑO, ESTA INFORMACIÓN PUEDE SER UTILIZADA COMO UN ELEMENTO DE ANÁLISIS PARA LA PRESUPUESTACIÓN DE FONDOS DESTINADOS AL MEJORAMIENTO, REHABILITACIÓN Y PAVIMENTACIÓN DE LA RED VIAL.</t>
  </si>
  <si>
    <t>EL RESULTADO DEL INDICADOR REPRESENTA EL INCREMENTO PORCENTUAL DE LA RED VIAL ASFALTADA A NIVEL NACIONAL, SE CONSTRUYE UTILIZANDO LA CANTIDAD DE KILÓMETROS DE CARRETERAS PAVIMENTADAS Y DE TERRACERÍA, ASÍ COMO, DE CAMINOS RURALES DEL AÑO OBJETO DE ESTUDIO.  TOMA COMO BASE LA CANTIDAD DE KILÓMETROS DE LA RED VIAL REGISTRADA DEL AÑO QUE ANTECEDE.</t>
  </si>
  <si>
    <t>AMBITO GEOGRÁFICO</t>
  </si>
  <si>
    <t>Identificación institucional y vinculación a políticas</t>
  </si>
  <si>
    <t>No aplica</t>
  </si>
  <si>
    <t>Descripción del Indicador</t>
  </si>
  <si>
    <t>Tendencia y meta del Indicador (nivel nacional)</t>
  </si>
  <si>
    <t>Medios de Verificación</t>
  </si>
  <si>
    <t>x</t>
  </si>
  <si>
    <t xml:space="preserve">Entidad: </t>
  </si>
  <si>
    <t>Unidad Ejecutora:</t>
  </si>
  <si>
    <t>DIRECCION GENERAL DE CAMINOS</t>
  </si>
  <si>
    <t>PACTO FISCAL Y DE COMPETITIVIDAD.  EJE: INFRAESTRUCTURA PRODUCTIVA Y SOCIAL.  ESTRATEGIA: INFRAESTRUCTURA PRODUCTIVA PARA UN PAÍS COMPETITIVO.</t>
  </si>
  <si>
    <t>VELOCIDAD PROMEDIO EN CARRETERA PRINCIPALES CA-1, CA-2, CA-9 Y RUTA NACIONAL FTN (CUANDO FINALICE SU CONSTRUCCIÓN)</t>
  </si>
  <si>
    <t>SE CONSTRUYE ESTE INDICADOR CON EL FIN DE LLEVAR UN CONTROL DE LOS BENEFICIOS PERCIBIDOS POR LOS USUARIOS DE LA RED VIAL ASFALTADA (RUTAS MENCIONADAS) A NIVEL NACIONAL, AÑO CON AÑO, ESTA INFORMACIÓN PUEDE SER UTILIZADA COMO UN ELEMENTO DE ANÁLISIS PARA MEDIR EL MEJORAMIENTO DE LAS CARRETERAS AMPLIADAS DE LA RED VIAL.</t>
  </si>
  <si>
    <t>EL RESULTADO DEL INDICADOR REPRESENTA EL INCREMENTO EN EL TOTAL DE KILÓMETROS RECORRIDOS POR UNA UNIDAD DE TIEMPO (UNA HORA).</t>
  </si>
  <si>
    <t>KILÓMETROS RECORRIDOS DIVIDIDO ENTRE EL TIEMPO UTILIZADO (NÚMERO DE HORAS).</t>
  </si>
  <si>
    <t>CUATRIMESTRAL    X</t>
  </si>
  <si>
    <t>Tendencia y meta del  Indicador (nivel nacional)</t>
  </si>
  <si>
    <t>Ruta CA-1 518 kms.</t>
  </si>
  <si>
    <t>Tiempo del recorrido</t>
  </si>
  <si>
    <t>Kilòmetros por hora</t>
  </si>
  <si>
    <t>REALIZANDO VISITAR Y RECORRIDOS DE LAS RUTAS RECOMENDADES.</t>
  </si>
  <si>
    <t>SE NOMBRARÁ A UN GRUPO DE PERSONAS, LAS CUALES REALIZARAN EL RECORRIDO COMPLETO DE LAS RUTAS EVALUADAS.</t>
  </si>
  <si>
    <t>Producción asociada y notas técnicas</t>
  </si>
  <si>
    <t>KILÓMETROS CONSTRUIDOS, AMPLIADOS, REHABILITADOS, PAVIMENTADOS Y MANTENIDOS, PUENTES RECONSTRUIDOS, MEDIDAS DE MITIGACIÓN, DRAGADOS Y MUROS DE CONTENCIÓN</t>
  </si>
  <si>
    <t>VELOCIDAD PROMEDIO EN CARRETERA (CA-1, CA-2, CA-9; Y RUTA NACIONAL FTN - CUANDO FINALICE SU CONSTRUCCIÓN)</t>
  </si>
  <si>
    <t>Ministerio de Comunicaciones, Infraestructura y Vivienda - C.I.V.</t>
  </si>
  <si>
    <t>Ruta CA-2 313,0 kms.</t>
  </si>
  <si>
    <t>LA INFORMACIÓN SERÁ RECOPILADA POR EL DEPARTAMENTO DE INGENIERÍA DE TRANSITO, DE LA DIVISIÓN DE PLANIFICACIÓN Y ESTUDIOS DE LA DIRECCIÓN GENERAL DE CAMINOS Y DE IGUAL FORMA LLEVARA UN REGISTRO ESTADÍSTICO DE LA INFORMACIÓN EN FORMA ANUAL, SE PODRÁ SOLICITAR EL APOYO TAMBIÉN DE LA UNIDAD DE SUPERVISIÓN DE CONSTRUCCIONES (DIVISIÓN DE CONSTRUCCIONES Y EMPRESAS CONTRATISTAS).</t>
  </si>
  <si>
    <t>EL INDICADOR SERÁ CONSTRUIDO REALIZANDO LAS VISITAS CORRESPONDIENTES A LOS PROYECTOS ELEGIDOS Y CON BASE EN ESA INFORMACIÓN SE ELABORARA UNA BASE DE DATOS ESTADÍSTICOS QUE PERMITA LLEVAR UN CONTROL DE LAS TIEMPO EN QUE SE REALIZAN LOS RECORRIDOS SUGERIDOS.</t>
  </si>
  <si>
    <t>Ruta CA-9 405,0 kms.</t>
  </si>
  <si>
    <t>LA DIVISIÓN DE PLANIFICACIÓN Y ESTUDIOS, SERÁ LA RESPONSABLE DE LLEVAR EL CONTROL, RECOPILACIÓN Y REGISTRO DEL INCREMENTO DE LA INFORMACIÓN NECESARIA PARA LA ELABORACIÓN DEL PRESENTE INDICADOR.</t>
  </si>
  <si>
    <t>Dirección General de Caminos</t>
  </si>
  <si>
    <t>CON EL INVENTARIO ANUAL DE LA RED VIAL NACIONAL, PRODUCIDO POR LA DIVISION DE CONSTRUCCIONES Y LA DIVISION DE MANTENIMIENTO POR ADMINISTRACION DE LA DIRECCIÓN GENERAL DE CAMINOS.  ASIMISMO, CONTANDO CON LAS ASIGNACIONES PRESUPUESTARIAS CORRESPONDIENTES Y QUE SE PERMITA CUMPLIR CON LOS PAGOS DE ACUERDO A LOS PROGRAMAS DE TRABAJO DE LAS EMPRESAS CONTRATADAS.</t>
  </si>
  <si>
    <t>LA INFORMACIÓN DE LA RED VIAL REGISTRADA, ES PRODUCIDA POR LA DIVISIÓN DE SUPERVISIÓN DE CONSTRUCCIONES Y LA DIVISIÓN DE MANTENIMIENTO POR ADMINISTRACIÓN, REGISTRADA EN INFORMES SEMESTRALES Y LA MEMORIA DE LABORES DEL DEPARTAMENTO DE INGENIERÍA DE TRANSITO, DE LA DIVISIÓN DE PLANIFICACIÓN Y ESTUDIOS DE LA DIRECCIÓN GENERAL DE CAMINOS.</t>
  </si>
  <si>
    <t xml:space="preserve">COMO PARTE DE SUS FUNCIONES LAS DIVISIONES DE CONSTRUCCIONES Y MANTENIMIENTO POR ADMINISTRACIÓN, DEBEN ELABORAR INFORMES SOBRE LOS AVANCES FÍSICOS DE LAS OBRAS EN EJECUCIÓN CON ESTA INFORMACIÓN EL DEPARTAMENTO DE INGENIERÍA DE TRANSITO ELABORA UNA MATRIZ DENOMINADA LONGITUD DE LA RED VIAL DE LA REPÚBLICA DE GUATEMALA.
</t>
  </si>
  <si>
    <t>SE CONSTRUYE ESTE INDICADOR CON EL FIN DE LLEVAR UN CONTROL DEL INCREMENTO DE LA RED VIAL CON UNA RODADURA BALASTADA O DE TERRACERIA TAMBIÈN CONOCIDA COMO CAMINO RURAL A NIVEL NACIONAL, AÑO CON AÑO, ESTA INFORMACIÓN PUEDE SER UTILIZADA COMO UN ELEMENTO DE ANÁLISIS PARA LA PRESUPUESTACIÓN DE FONDOS DESTINADOS AL MEJORAMIENTO DE LA RED VIAL</t>
  </si>
  <si>
    <t>Incremento anual</t>
  </si>
  <si>
    <t>Porcentajes</t>
  </si>
  <si>
    <t>EN ALGUNOS AÑOS LA TENDENCIA NO MANTIENE UNA TENDENCIA DE INCREMENTO ESTO DEBIDO A QUE ALGUNAS CARRETERAS CAMBIARAN A UNA CARPETA DE RODADURA PAVIMENTADA Y ESTO PRODUCIRA UNA REDUCCIÒN DEL MONTO REGISTRADO EN ESTA CATEGORÌA.</t>
  </si>
  <si>
    <t>CONSTRUCCIÓN Y AMPLIACIÓN DE LA RED VIAL: INCREMENTO DE CARRETERAS DE TERRACERIA</t>
  </si>
  <si>
    <t>PORCENTAJE DE LA RED VIAL REGISTRADA</t>
  </si>
  <si>
    <t>PORCENTAJE DE LA RED VIAL REGISTRADA A NIVEL NACIONAL EN UN AÑO DETERMINADO</t>
  </si>
  <si>
    <t>SE CONSTRUYE ESTE INDICADOR CON EL FIN DE LLEVAR UN CONTROL DEL PORCENTAJE DE AMPLIACION DE LA RED VIAL A NIVEL NACIONAL, AÑO CON AÑO.  ESTA INFORMACION PUEDE SER UTILIZADA COMO UN ELEMENTO DE ANÁLISIS PARA LA PRESUPUESTACION DE FONDOS DESTINADOS AL MEJORAMIENTO, REHABILITACION Y PAVIMENTACION DE LA RED VIAL.</t>
  </si>
  <si>
    <t>EL RESULTADO DEL INDICADOR REPRESENTA EL INCREMENTO PORCENTUAL DE LA RED VIAL A NIVEL NACIONAL, SE CONSTRUYE UTILIZANDO LA CANTIDAD DE KILOMETROS DE CARRETERAS ASFALTADAS, DE TERRACERIA Y CAMINOS RURALES REGISTRADOS DEL AÑO PROYECTADA. TOMA COMO BASE LA CANTIDAD DE KILÓMETROS DE LA RED VIAL REGISTRADA DEL AÑO QUE ANTECEDE Y EL MONTO DE LA RED VIAL NO REGISTRADA EQUIVALENTE (9,173.96 KMS)</t>
  </si>
  <si>
    <t>Kilómetros de la Red Vial Registrada/Kilómetros de la red vial total*factor de ajuste porcentual</t>
  </si>
  <si>
    <t>CON EL INVENTARIO ANUAL DE LA RED VIAL NACIONAL, PRODUCIDO POR LA DIVISION DE SUPERVISION DE CONSTRUCCIONES Y LA DIVISION DE MANTENIMIENTO DE ADMINISTRACION DE LA DIRECCIÓN GENERAL DE CAMINOS</t>
  </si>
  <si>
    <t>CONSTRUCCIÓN Y AMPLIACIÓN DE LA RED VIAL; RED VIAL REGISTRADA</t>
  </si>
  <si>
    <t>EJE: INFRAESTRUCTURA PRODUCTIVA Y SOCIAL. ESTRATEGIA: INFRAESTRUCTURA PRODUCTIVA PARA UN PAÍS COMPETITIVO.</t>
  </si>
  <si>
    <t>INCREMENTAR, MEJORAR Y CONSERVAR LA INFRAESTRUCTURA VIAL DEL PAÍS, FAVORECIENDO LA INTEGRACIÓN REGIONAL, EL CRECIMIENTO SOCIOECONÓMICO DEL ÁREA RURAL, EL ACCESO A SITIOS DE INTERÉS TURÍSTICO Y NUEVOS MERCADOS, TANTO EN EL ÁMBITO NACIONAL COMO INTERNACIONAL Y RESPONDER EN CASO DE EMERGENCIAS POR DAÑOS EN LA RED VIAL OCASIONADOS POR LA VULNERABILIDAD A FENÓMENOS NATURALES.</t>
  </si>
  <si>
    <t>LA INFORMACIÓN DE LA RED VIAL REGISTRADA, ES PRODUCIDA POR LA DIVISIÓN DE SUPERVISIÓN DE CONSTRUCCIONES Y LA DIVISIÓN DE MANTENIMIENTO DE ADMINISTRACIÓN, REGISTRADA EN INFORMES SEMESTRALES Y LA MEMORIA DE LABORES DEL DEPARTAMENTO DE INGENIERIA DE TRANSITO, DE LA DIVISIÓN DE PLANIFICACIÓN Y ESTUDIOS DE LA DIRECCIÓN GENERAL DE CAMINOS; EN EL CASO DE LA RED VIAL NO REGISTRADA FUE ESTABLECIDA EN EL AÑO 2002 POR MEDIO DE UN INVENTARIO REALIZADO POR UNA FIRMA CONSULTORA  (LOUIS BERGER).</t>
  </si>
  <si>
    <t>LA UNIDAD DE PLANIFICACIÓN Y ESTUDIOS ES LA RESPONSABLE DE LLEVAR EL CONTROL DEL INCREMENTO DE LA RED VIAL Y PROGRAMAR LOS KILOMETROS A CONSTRUIR.  LA UNIDAD DE PRESUPUESTO DE LA DGC, CON DATOS PROPORCIONADOS POR LA DIVISIÓN DE PLANIFICACIÓN Y ESTUDIOS,  ES LA UNIDAD RESPONSABLE DE ALIMENTAR EL MODULO DE SEGUIMIENTO FISICO DEL SICOIN.</t>
  </si>
  <si>
    <t>COMO PARTE DE SUS FUNCIONES LAS DIVISIONES DE SUPERVISIÓN DE CONSTRUCCIONES Y DE MANTENIMIENTO POR ADMINISTRACIÓN, DEBEN ELABORAR INFORMES SOBRE LOS AVANCES FÍSICOS DE LAS OBRAS EN EJECUCIÓN CON ESTA INFORMACIÓN EL DEPARTAMENTO DE INGENIERIA DE TRÁNSITO ELABORA UNA MATRIZ DENOMINADA LONGITUD DE LA RED VIAL DE LA REPÚBLICA DE GUATEMALA.</t>
  </si>
  <si>
    <t>INCREMENTO ANUAL ENTRE EL AÑO BASE POR 100</t>
  </si>
  <si>
    <t>EJE: INFRAESTRUCTURA PRODUCTIVA Y SOCIAL. ESTRATEGIA: INFRAESTRUCTURA PRODUCTIVA PARA UN PAÍS COMPETITIVO</t>
  </si>
  <si>
    <t>PACTO FISCAL Y DE COMPETITIVIDAD.  EJE: INFRAESTRUCTURA PRODUCTIVA Y SOCIAL.  ESTRATEGÌA: INFRAESTRUCTURA PRODUCTIVA PARA UN PAÍS COMPETITIVO.</t>
  </si>
  <si>
    <t>EL INDICADOR SERÁ CONSTRUIDO REALIZANDO LAS VISITAS CORRESPONDIENTES A LOS PROYECTOS ELEGIDOS Y CON BASE EN ESA INFORMACIÓN SE ELABORARA UNA BASE DE DATOS ESTADÍSTICOS QUE PERMITA LLEVAR UN CONTROL DEL TIEMPO EN QUE SE REALIZAN LOS RECORRIDOS SUGERIDOS.</t>
  </si>
  <si>
    <t>EL RESULTADO DEL INDICADOR REPRESENTA EL INCREMENTO EN EL TOTAL DE KILÒMETROS RECORRIDOS POR UNA UNIDAD DE TIEMPO (UNA HORA).</t>
  </si>
  <si>
    <t>KILÒMETROS RECORRIDOS DIVIDIDO ENTRE EL TIEMPO UTILIZADO (NÙMERO DE HORAS).</t>
  </si>
  <si>
    <t>LA INFORMACIÓN SERA RECOPILADA POR EL DEPARTAMENTO DE INGENIERIA DE TRANSITO, DE LA DIVISIÓN DE PLANIFICACIÓN Y ESTUDIOS DE LA DIRECCIÓN GENERAL DE CAMINOS Y DE IGUAL FORMA LLEVARA UN REGISTRO ESTADISTICO DE LA INFORMACIÒN EN FORMA ANUAL, SE PODRA SOLICITAR EL APOYO TAMBIÈN DE LA UNIDAD DE SUPERVICIÒN DE CONSTRUCCIONES (DIVISIÒN DE CONSTRUCCIONES Y EMPRESAS CONTRATISTAS).</t>
  </si>
  <si>
    <t>LA DIVISIÓN DE PLANIFICACIÓN Y ESTUDIOS, SERA LA RESPONSABLE DE LLEVAR EL CONTROL, RECOPILACIÒN Y REGISTRODEL INCREMENTO DE LA INFORMACIÒN NECESARIA PARA LA ELABORACIÒN DEL PRESENTE INDICADOR.</t>
  </si>
  <si>
    <t>SE NOMBRARA A UN GRUPO DE PERSONAS, LAS CUALES REALIZARAN EL RECORRIDO COMPLETO DE LAS RUTAS EVALUADAS.</t>
  </si>
  <si>
    <t>EL INDICADOR SERA CONSTRUIDO REALIZANDO LAS VISITAS CORRESPONDIENTES A LOS PROYECTOS ELEGIDOS Y CON BASE EN ESA INFORMACIÒN SE ELABORARA UNA BASE DE DATOS ESTADÌSTICOS QUE PERMITA LLEVAR UN CONTROL DE LAS TIEMPO EN QUE SE REALIZAN LOS RECORRIDOS SUGERIDOS.</t>
  </si>
  <si>
    <t xml:space="preserve">VELOCIDAD PROMEDIO EN CARRETERA </t>
  </si>
  <si>
    <t xml:space="preserve">VELOCIDAD PROMEDIO EN CARRETERA   </t>
  </si>
  <si>
    <t xml:space="preserve">VELOCIDAD PROMEDIO EN CARRETERA  </t>
  </si>
  <si>
    <t xml:space="preserve"> </t>
  </si>
  <si>
    <t>METODOLOGÍA DE RECOPILACIÓN</t>
  </si>
  <si>
    <t>AGENDA NACIONAL DEL CAMBIO: EJE - PROPÓSITO</t>
  </si>
  <si>
    <t>ÁMBITO GEOGRÁFICO</t>
  </si>
  <si>
    <t>313.00.</t>
  </si>
  <si>
    <t xml:space="preserve">INCREMENTAR UN 4,78% LA CONSTRUCCIÓN, REHABILITACIÓN Y PAVIMENTACIÓN DE LA RED VIAL EN EL AÑO 2017, EN APOYO A LOS PROGRAMAS GUBERNAMENTALES QUE SE EJECUTAN EN LAS ZONAS DE MAYOR POBREZA Y VULNERABILIDAD ALIMENTARIA Y NUTRICIONAL. </t>
  </si>
  <si>
    <t>LA TENDENCIA ES ASCENDENTE TOMANDO EN CONSIDERACIÓN QUE SE TOMA COMO UNA CONSTANTE EL TOTAL DE CARRETERAS NO REGISTRADAS(9,173.96 KMS.) MÁS EL TOTAL DE LA RED VIAL REGISTRADA AÑO CON AÑO, POR LA DIRECCIÓN GENERAL DE CAMINOS.</t>
  </si>
  <si>
    <t xml:space="preserve">CUATRIMESTRAL    </t>
  </si>
  <si>
    <r>
      <rPr>
        <b/>
        <sz val="12"/>
        <rFont val="Arial"/>
        <family val="2"/>
      </rPr>
      <t>EXPLICACIÓN DE LA TENDENCIA</t>
    </r>
    <r>
      <rPr>
        <sz val="12"/>
        <rFont val="Arial"/>
        <family val="2"/>
      </rPr>
      <t>: EL PRESENTE INDICADOR SE ELABORA PARA LLEVAR UN HISTORIAL DE LOS TIEMPOS UTILIZADOS POR LOS DIFERENTES TIPOS DE VEHÍCULOS PARA RECORRER UNA RUTA DEFINIDA EN UNA DETERMINADA CANTIDAD DE TIEMPO (UNA HORA) A PARTIR DEL AÑO 2016.</t>
    </r>
  </si>
  <si>
    <r>
      <t xml:space="preserve">EXPLICACIÓN DE LA TENDENCIA: </t>
    </r>
    <r>
      <rPr>
        <sz val="12"/>
        <rFont val="Arial"/>
        <family val="2"/>
      </rPr>
      <t>EL PRESENTE INDICADOR SE ELABORA PARA LLEVAR UN HISTORIAL DE LOS TIEMPOS UTILIZADOS POR LOS DIFERENTES TIPOS DE VEHÍCULOS PARA RECORRER UNA RUTA DEFINIDA EN UNA DETERMINADA CANTIDAD DE TIEMPO (UNA HORA) A PARTIR DEL AÑO 2016.</t>
    </r>
  </si>
  <si>
    <t xml:space="preserve">CUATRIMESTRAL   </t>
  </si>
  <si>
    <t>REALIZANDO VISITAS Y RECORRIDOS DE LAS RUTAS RECOMENDADAS.</t>
  </si>
  <si>
    <r>
      <t xml:space="preserve">EXPLICACIÓN DE LA TENDENCIA: </t>
    </r>
    <r>
      <rPr>
        <sz val="12"/>
        <rFont val="Arial"/>
        <family val="2"/>
      </rPr>
      <t>EL PRESENTE INDICADOR SE ELABORA PARA LLEVAR UN HISTORIAL DE LOS TIEMPOS UTILIZADOS POR LOS DIFERENTES TIPOS DE VEHICULOS PARA RECORRER UNA RUTA DEFINIDA EN UNA DETERMINADA CANTIDAD DE TIEMPO (UNA HORA) A PARTIR DEL AÑO 2016.</t>
    </r>
  </si>
  <si>
    <t>REALIZANDO VISITAR Y RECORRIDOS DE LAS RUTAS RECOMENDADAS.</t>
  </si>
  <si>
    <t xml:space="preserve">INCREMENTAR UN 1,0% LA CONSTRUCCIÓN, REHABILITACIÓN Y PAVIMENTACIÓN DE LA RED VIAL EN EL AÑO 2017, EN APOYO A LOS PROGRAMAS GUBERNAMENTALES QUE SE EJECUTAN EN LAS ZONAS DE MAYOR POBREZA, VULNERABILIDAD ALIMENTARIA Y NUTRICIONAL. </t>
  </si>
  <si>
    <t xml:space="preserve">INCREMENTAR UN 1,0% LA CONSTRUCCIÓN, REHABILITACIÓN Y PAVIMENTACIÓN DE LA RED VIAL EN EL AÑO 2017, EN APOYO A LOS PROGRAMAS GUBERNAMENTALES QUE SE EJECUTAN EN LAS ZONAS DE MAYOR POBREZA, VULNERABILIDAD ALIMENTARIA Y NUTRICIONAL. 
</t>
  </si>
  <si>
    <t xml:space="preserve">A PARTIR DEL AÑO BASE 2006 SE DIO UN INCREMENTO MARGINAL EN LA RED VIAL DEBIDO A LOS SUCESOS ACAECIDOS POR LA TORMENTA TROPICAL STAN, A CONTINUACIÓN SE EVIDENCIA UNA LEVE MEJORÍA EN EL AÑO 2009 Y UNA ESTACIONALIDAD, PRINCIPALMENTE POR LA CRISIS ECONÓMICA NACIONAL Y REDUCCIÓN DEL PRESUPUESTO INSTITUCIONAL.  EL INDICADOR PARA EL AÑO 2014 - 2015, SE DEBE AL DATO DE INCREMENTO DE LA RED VIAL CONSIDERADA LA CONSTRUCCIÓN QUE YA HA SIDO CONTRATADA Y QUE SE ENCUENTRA EN EJECUCIÓN.  </t>
  </si>
  <si>
    <t xml:space="preserve">EL INDICADOR ES CONSTRUIDO TOMANDO COMO BASE (2014) LA DIFERENCIA ENTRE EL AÑO BASE MENOS LA CANTIDAD DE KILÓMETROS ASFALTADOS EN EL AÑO (N+1) DE LA RED VIAL REGISTRADA.  PARA EL INGRESO DE DATOS AL SICOIN CON RELACIÓN A LA EJECUCIÓN FÍSICA MENSUAL, SE UTILIZA LA MODALIDAD DE KILÓMETROS EQUIVALENTES QUE ES UNA RELACIÓN ENTRE EL AVANCE FINANCIERO DE LA OBRA Y LA LONGITUD DEL PROYECTO.  LA INFORMACIÒN PARA LA ELABORACIÒN DEL PRESENTE INDICADOR SOLAMENTE CONSIDERA LOS KILÒMETROS NUEVOS DE CARRETERAS PAVIMENTADAS (NO SE INCLUYE LOS PROYECTOS DE RECONSTRUCCIÒN Y REHABILITACIÒN) 
</t>
  </si>
  <si>
    <t>EL RESULTADO DEL INDICADOR REPRESENTA EL INCREMENTO PORCENTUAL DE LA RED VIAL A NIVEL NACIONAL, SE CONSTRUYE UTILIZANDO LA CANTIDAD DE KILÓMETROS DE CAMINOS RURALES REGISTRADOS DEL AÑO OBJETO DE ESTUDIO.  TOMA COMO BASE LA CANTIDAD DE KILÓMETROS REGISTRADA EN EL DEPARTAMENTO DE INGENIERIA DE TRANSITO DE LA DGC .</t>
  </si>
  <si>
    <t>A PARTIR DEL AÑO 2006 AL 2008 SE OBSERVA UN INCREMENTO CONSIDERABLE EN LA RED VIAL DEBIDO A LOS SUCESOS ACAECIDOS POR LA TORMENTA TROPICAL STAN; SE EVIDENCIA UNA MEJORÍA EN EL AÑO 2009 Y UNA TENDENCIA A LA BAJA EN LOS AÑOS SIGUIENTES, PRINCIPALMENTE POR LA CRISIS ECONÓMICA NACIONAL Y REDUCCIÓN DEL PRESUPUESTO INSTITUCIONAL.   EN ESTA TENDENCIA ORIGINADA POR LOS DAÑOS OCASIONADOS POR LA TORMENTA TROPICAL AGATHA, LA ERUPCIÓN DEL VOLCÁN PACAYA Y LA INCORPORACIÒN DE NUEVAS RUTAS A LAS CUALES SE LES MEJORO SU CONDICIÒN DE CAMINO RURAL.  LA LONGITUD DE LA RED VIAL TOTAL PARA LOS EJERCICIOS 2017 UTILIZA COMO BASE LA INFORMACIÒN DEL AÑO 2014.</t>
  </si>
  <si>
    <t xml:space="preserve">
PROVEYENDO DE LOS INSUMOS NECESARIOS A LAS 14 ZONAS VIALES  (COMBUSTIBLES, LUBRICANTES, NEUMATICOS Y RESPUESTOS) CON EL INVENTARIO ANUAL DE LA RED VIAL NACIONAL(INCREMENTO DE LOS CAMINOS RURALES REGISTRADOS), PRODUCIDO POR LA DIVISIÓN DE SUPERVISIÓN DE CONSTRUCCIONES Y LA DIVISIÓN DE MANTENIMIENTO POR ADMINISTRACIÓN DE LA DIRECCIÒN GENERAL DE CAMINOS.
</t>
  </si>
  <si>
    <t>CONSTRUCCIÓN Y AMPLIACIÓN DE LA RED VIAL: INCREMENTO EN EL REGISTRO DE CAMINOS RURALES, EN LA DGC.</t>
  </si>
  <si>
    <t>EL INDICADOR ES CONSTRUIDO TOMANDO COMO BASE LA CANTIDAD DE KILÓMETROS EN QUE SE INCREMENTA LA RED VIAL REGISTRADA DE CAMINOS RURALES.  ESTOS SE INCREMENTAN CUANDO SE REGISTRAN NUEVOS CAMINOS A SOLICITUD DE LAS MUNICIPALIDADES DEL PAÌS, O POR VEREDAS, O CAMINOS VECINALES QUE SON MEJORADOS POR LAS ZONAS VIALES COMO PARTE DE SUS PLANES DE TRABAJO.</t>
  </si>
  <si>
    <t>EL INDICADOR ES CONSTRUIDO TOMANDO COMO BASE LA CANTIDAD DE KILÓMETROS REALES QUE INCREMENTAN LA RED VIAL REGISTRADA DE CARRETERAS DE TERRACERÌA.  ESTAS SE INCREMENTAN CUANDO SON MEJORADOS LOS CAMINOS RURALES A UNA SECCIÒN TÌPICA "E" O "D" (AMPLIACIÒN EN EL ANCHO DE RODADURA DE 4 METROS A 5.5, 6 O MÀS METROS) POR LAS ZONAS VIALES COMO PARTE DE SUS PLANES DE TRABAJO.</t>
  </si>
  <si>
    <t xml:space="preserve">Para el año 2017 el indicador se elabora asì: (9173,36/16860.680)*100 </t>
  </si>
  <si>
    <t xml:space="preserve">EL INDICADOR ES CONSTRUIDO TOMANDO COMO BASE LA CANTIDAD DE KILÓMETROS DE LA RED VIAL REGISTRADA PARA CADA AÑO(16,860.680 KMS)AL AÑO 2014 Y LA RED VIAL NO REGISTRADA QUE ES UNA CONSTANTE (9,173.36 KMS) AL AÑO 2002, LA TENDENCIA TENDERA A REDUCIRSE DE CONFORMIDAD AL REGISTRO DE NUEVAS CARRETERAS QUE FORMAN PARTE DE LAS RUTAS NO REGISTRADAS EN EL INVENTARIO DE CARRETERAS. 
</t>
  </si>
  <si>
    <t>INDICADOR 8</t>
  </si>
  <si>
    <t>DEFICIT HABITACIONAL</t>
  </si>
  <si>
    <t>DE GESTION</t>
  </si>
  <si>
    <t>FOPAVI</t>
  </si>
  <si>
    <t xml:space="preserve">EJE: Desarrollo Social. 
Propósito Estrategia: 
- Hambre  cero, componente "hogares saludables" 
- Plan Nacional de Desarrollo K´atun: Nuestra Guatemala 2032
- Política de Reparación de las Comunidades afectadas por la Construcción de la Hidroelectrica Chixoy
</t>
  </si>
  <si>
    <t>Indicador construido con el objetivo de medir la incidencia en el comportamiento del déficit habitacional en Guatemala</t>
  </si>
  <si>
    <t>Este indicador tiene su importancia en el impacto que genera el otorgamiento de subsidios habitacionales en la población guatemalteca beneficiada</t>
  </si>
  <si>
    <t>El indicador refleja el porcentaje de la población que no cuenta con vivienda ni lote propio con relación a la población total en Guatemala</t>
  </si>
  <si>
    <t>(total de familias beneficiadas con subsidio para una solución habitacional / total con déficit habitacional) *factor de ajuste porcentual</t>
  </si>
  <si>
    <t>La tendencia del indicador es creciente debido a las condiciones económicas que imperan en el país y la cantidad de subsidios otorgados a las familias guatemaltecas, no es suficiente para atender la necesidad de vivienda existente en el país</t>
  </si>
  <si>
    <t>Para lograr un descenso en el porcentaje de población que carece de vivienda o propiedad, es indispensable la reactivación de la economía a nivel nacional, principalmente en aquellas áreas donde se concentran los más altos niveles de pobreza.</t>
  </si>
  <si>
    <t>La principal fuente de información es la actualización del déficit habitacional las encuestas nacionales y censos de población realizados por el Instituto Nacional De Estadística.</t>
  </si>
  <si>
    <t>Área social de FOPAVI.  Las entidades intermediarias autorizadas. El departamento financiero es la entidad responsable del registro en el SICOIN de la ejecución física de los subsidios entregados.</t>
  </si>
  <si>
    <t>Se tomará como base la información producida  y/o proyectada por el instituto nacional de estadística INE, por ser información oficial y la Actualización del déficit habitacional</t>
  </si>
  <si>
    <t>Familias beneficiadas con subsidio para adquisición de lote con vivienda</t>
  </si>
  <si>
    <t>Incidencia para contribuir a la atención del déficit habitacional</t>
  </si>
  <si>
    <t>Familias beneficiadas con subsidio para construcción de vivienda en lote propio</t>
  </si>
  <si>
    <t>Familias beneficiadas con subsidio para adquisición de lote con servicios básicos.</t>
  </si>
  <si>
    <t>Familias beneficiadas con subsidio para mejoras, ampliaciones y reparaciones</t>
  </si>
  <si>
    <t>Familias beneficiadas con subsidio para la adquisición de módulo habitacional en propiedad horizontal</t>
  </si>
  <si>
    <t>Familias beneficiadas con subsidio para la introducción de servicios básicos de apoyo a la vivienda</t>
  </si>
  <si>
    <t>A través de FOPAVI se le monitoreará el déficit habitacional y a la cantidad de población que se encuentra inmersa en este, principalmente aquella que está carente de vivienda y/o lote propio.  Con la entrega de subsidios, se apoya conforme la asignación de recursos financieros, a la población más necesitada, sin embargo, estas acciones aisladas no solventarán el déficit habitacional, por lo cual es necesario operativizar el contenido de la actual ley de vivienda.</t>
  </si>
  <si>
    <t>INDICADOR 10</t>
  </si>
  <si>
    <t>INCIDENCIA PARA LA REDUCCIÓN DEL DÉFICIT HABITACIONAL  CUALITATIVO</t>
  </si>
  <si>
    <t>EJE: Desarrollo Social. 
Propósito Estrategia: 
- Hambre  cero, componente "hogares saludables" 
- Plan Nacional de Desarrollo K´atun: Nuestra Guatemala 2032
- Política de Reparación de las Comunidades afectadas por la Construcción de la Hidroelectrica Chixoy</t>
  </si>
  <si>
    <t>Indicador utilizado para medir la incidencia de FOPAVI en la reducción del déficit habitacional cualitativo  en la población guatemalteca en su situación de pobreza y pobreza extrema.</t>
  </si>
  <si>
    <t>Debido al impacto del déficit habitacional cualitativo a nivel nacional, FOPAVI a través del otorgamiento de subsidios para   mejoras, ampliaciones y reparaciones, introducción de servicios básicos de apoyo a la vivienda y el subsidio para programa integral de mejoras; busca general incidencia en la reducción de dicho déficit en un mediano plazo.</t>
  </si>
  <si>
    <t>Representa la cantidad de subsidios otorgados por FOPAVI  en las 3 modalidades expuestas y su relación con el déficit habitacional cualitativo  existente en un período determinado para generar incidencia en la reducción del déficit habitacional.</t>
  </si>
  <si>
    <t>((total de familias beneficiadas con subsidio para: mejoras, ampliaciones y reparaciones + introducción de servicios básicos de apoyo a la vivienda))* total con déficit habitacional  /indicador del deficit habitacional total (%).</t>
  </si>
  <si>
    <t>Muestra la existencia de una relación estrecha entre los recursos financieros asignados y la necesidad de soluciones habitacionales existentes. El porcentaje de incidencia es bajo, debido a la asignación de recursos financieros insuficientes para otorgar subsidios orientados a reducir el déficit habitacional cualitativo.</t>
  </si>
  <si>
    <t>Se va a lograr a través del otorgamiento de subsidios con base a los estudios socioeconómicos realizados para el acceso de la población al crédito otorgado por FOPAVI.</t>
  </si>
  <si>
    <t>Informes periódicos de las áreas social, técnica, jurídica y financiera de FOPAVI,  el último censo del Instituto Nacional De Estadística y la Actualización del déficit .</t>
  </si>
  <si>
    <t>Área social de FOPAVI.  Las entidades intermediarias autorizadas y el departamento financiero de FOPAVI</t>
  </si>
  <si>
    <t>1. Los beneficiarios solicitan al área social  el beneficio del subsidio                                                                                                                  
2. El área social reúne la documentación y envía a las entidades intermediarias autorizadas, EIAs para la elaboración de estudios socioeconómicos.                                                                                                                                                                                     
3. La EIA elabora el dictamen de elegibilidad del subsidio y remite dictamen y estudio al área social de FOPAVI.                                    
4. El área social presenta los casos elegibles ante dirección ejecutiva.                                                                                                             
5. La dirección ejecutiva somete a junta directiva para aprobación de los subsidios.                                                                                      
6. Junta directiva aprueba o imprueba la entrega de subsidios.</t>
  </si>
  <si>
    <t>Familias beneficiadas con subsidio para mejoras, ampliaciones y reparaciones
Familias beneficiadas con subsidio para la introducción de servicios básicos de apoyo a la vivienda</t>
  </si>
  <si>
    <t>Incidencia para contribuir a la atención del déficit habitacional cualitarivo</t>
  </si>
  <si>
    <t>Se realizan supervisiones de campo de avance físico de los proyectos de vivienda para los cuales se otorgó el subsidio y así obtener el dato de soluciones habitacionales.  El dato utilizado de déficit habitacional base, es el determinado por la Actualización del déficit habitacional y el último censo del Instituto Nacional De Estadística</t>
  </si>
  <si>
    <t>INDICADOR 9</t>
  </si>
  <si>
    <t>INCIDENCIA PARA LA REDUCCIÓN DEL DÉFICIT HABITACIONAL  CUANTITATIVO</t>
  </si>
  <si>
    <t>Indicador utilizado para medir la incidencia de FOPAVI al contribuir en la atención del déficit habitacional cuantitativo en la población guatemalteca en su situación de pobreza y pobreza extrema.</t>
  </si>
  <si>
    <t>Debido al impacto del déficit habitacional cuantitativo a nivel nacional, FOPAVI a través del otorgamiento de subsidios habitacionales, busca general incidencia en la reducción de dicho déficit en un mediano o largo plazo.</t>
  </si>
  <si>
    <t>Representa la cantidad de subsidios otorgados por FOPAVI y su relación con el déficit habitacional cuantitativo existente en un período determinado para generar indicencia en la reducción del déficit habitacional.</t>
  </si>
  <si>
    <t>((total de familias beneficiadas con subsidio para: adquisición de lote con servicios básicos+construcción de vivienda en lote propio+ adquisición de vivienda+módulo habitacional en propiedad horizontal) / total con déficit habitacional) * indicador del deficit habitacional total (%)</t>
  </si>
  <si>
    <t>Muestra la existencia de una relación estrecha entre los recursos financieros asignados y la necesidad de soluciones habitacionales existentes. El porcentaje de incidencia es bajo, debido a la asignación de recursos financieros insuficientes para otorgar subsidios orientados a reducir el déficit habitacional cuantitativo.</t>
  </si>
  <si>
    <t xml:space="preserve">1. Los beneficiarios solicitan al área social  el beneficio del subsidio                                                                                                                  
2. El área social reúne la documentación y envía a las entidades intermediarias autorizadas, EIAs para la elaboración de estudios socioeconómicos.                                                                                                                                                                                     
3. La EIA elabora el dictamen de elegibilidad del subsidio y remite dictamen y estudio al área social de FOPAVI.                                    
4. El área social presenta los casos elegibles ante dirección ejecutiva.                                                                                                             
5. La dirección ejecutiva somete a junta directiva para aprobación de los subsidios.                                                                                      
6. Junta directiva aprueba o imprueba la entrega de subsidios.  
                                                         </t>
  </si>
  <si>
    <t>Familias beneficiadas con subsidio para adquisición de lote con servicios básicos                                         
Familias beneficiadas con subsidio para construcción de vivienda    
Familias beneficiadas con subsidio para adquisición de lote con vivienda                                                  
Familias beneficiadas con subsidio para adquisición de módulo habitacional en propiedad horizontal</t>
  </si>
  <si>
    <t>Incidencia para contribuir a la atención del déficit habitacional cuantitativo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</si>
</sst>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00_-;\-* #,##0.00_-;_-* &quot;-&quot;??_-;_-@_-"/>
    <numFmt numFmtId="166" formatCode="#,##0.00_ ;\-#,##0.00\ "/>
    <numFmt numFmtId="167" formatCode="0.000"/>
  </numFmts>
  <fonts count="34" x14ac:knownFonts="1">
    <font>
      <sz val="11"/>
      <color theme="1"/>
      <name val="Calibri"/>
      <family val="2"/>
      <scheme val="minor"/>
    </font>
    <font>
      <sz val="11"/>
      <color indexed="8"/>
      <name val="Calibri"/>
      <family val="2"/>
    </font>
    <font>
      <b/>
      <sz val="10"/>
      <name val="Arial"/>
      <family val="2"/>
    </font>
    <font>
      <sz val="10"/>
      <name val="Arial"/>
      <family val="2"/>
    </font>
    <font>
      <b/>
      <sz val="12"/>
      <name val="Arial"/>
      <family val="2"/>
    </font>
    <font>
      <b/>
      <sz val="16"/>
      <name val="Arial"/>
      <family val="2"/>
    </font>
    <font>
      <sz val="12"/>
      <name val="Arial"/>
      <family val="2"/>
    </font>
    <font>
      <b/>
      <sz val="11"/>
      <name val="Arial"/>
      <family val="2"/>
    </font>
    <font>
      <b/>
      <sz val="14"/>
      <color indexed="8"/>
      <name val="Arial"/>
      <family val="2"/>
    </font>
    <font>
      <b/>
      <sz val="20"/>
      <name val="Arial"/>
      <family val="2"/>
    </font>
    <font>
      <b/>
      <sz val="16"/>
      <color indexed="8"/>
      <name val="Arial"/>
      <family val="2"/>
    </font>
    <font>
      <b/>
      <sz val="9"/>
      <name val="Arial"/>
      <family val="2"/>
    </font>
    <font>
      <sz val="9"/>
      <name val="Arial"/>
      <family val="2"/>
    </font>
    <font>
      <b/>
      <sz val="14"/>
      <name val="Arial"/>
      <family val="2"/>
    </font>
    <font>
      <b/>
      <sz val="18"/>
      <name val="Arial"/>
      <family val="2"/>
    </font>
    <font>
      <b/>
      <sz val="18"/>
      <color indexed="8"/>
      <name val="Arial"/>
      <family val="2"/>
    </font>
    <font>
      <sz val="11"/>
      <name val="Arial"/>
      <family val="2"/>
    </font>
    <font>
      <sz val="11"/>
      <color theme="1"/>
      <name val="Calibri"/>
      <family val="2"/>
      <scheme val="minor"/>
    </font>
    <font>
      <sz val="11"/>
      <color theme="1"/>
      <name val="Arial"/>
      <family val="2"/>
    </font>
    <font>
      <sz val="12"/>
      <color theme="1"/>
      <name val="Calibri"/>
      <family val="2"/>
      <scheme val="minor"/>
    </font>
    <font>
      <b/>
      <sz val="9"/>
      <color theme="1"/>
      <name val="Arial"/>
      <family val="2"/>
    </font>
    <font>
      <sz val="24"/>
      <color theme="1"/>
      <name val="Calibri"/>
      <family val="2"/>
      <scheme val="minor"/>
    </font>
    <font>
      <sz val="10"/>
      <color theme="1"/>
      <name val="Arial"/>
      <family val="2"/>
    </font>
    <font>
      <sz val="12"/>
      <color theme="1"/>
      <name val="Arial"/>
      <family val="2"/>
    </font>
    <font>
      <b/>
      <sz val="12"/>
      <color theme="1"/>
      <name val="Calibri"/>
      <family val="2"/>
      <scheme val="minor"/>
    </font>
    <font>
      <b/>
      <sz val="14"/>
      <name val="Calibri"/>
      <family val="2"/>
      <scheme val="minor"/>
    </font>
    <font>
      <sz val="10"/>
      <name val="Calibri"/>
      <family val="2"/>
      <scheme val="minor"/>
    </font>
    <font>
      <b/>
      <sz val="10"/>
      <name val="Calibri"/>
      <family val="2"/>
      <scheme val="minor"/>
    </font>
    <font>
      <sz val="8"/>
      <name val="Calibri"/>
      <family val="2"/>
    </font>
    <font>
      <sz val="11"/>
      <name val="Calibri"/>
      <family val="2"/>
      <scheme val="minor"/>
    </font>
    <font>
      <b/>
      <sz val="12"/>
      <name val="Calibri"/>
      <family val="2"/>
      <scheme val="minor"/>
    </font>
    <font>
      <sz val="10"/>
      <name val="Calibri"/>
      <family val="2"/>
    </font>
    <font>
      <sz val="12"/>
      <name val="Calibri"/>
      <family val="2"/>
      <scheme val="minor"/>
    </font>
    <font>
      <sz val="22"/>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thin">
        <color indexed="64"/>
      </bottom>
      <diagonal/>
    </border>
  </borders>
  <cellStyleXfs count="9">
    <xf numFmtId="0" fontId="0" fillId="0" borderId="0"/>
    <xf numFmtId="165" fontId="1" fillId="0" borderId="0" applyFont="0" applyFill="0" applyBorder="0" applyAlignment="0" applyProtection="0"/>
    <xf numFmtId="0" fontId="3" fillId="0" borderId="0"/>
    <xf numFmtId="0" fontId="17" fillId="0" borderId="0"/>
    <xf numFmtId="0" fontId="17" fillId="0" borderId="0"/>
    <xf numFmtId="0" fontId="3" fillId="0" borderId="0"/>
    <xf numFmtId="0" fontId="3" fillId="0" borderId="0"/>
    <xf numFmtId="0" fontId="17" fillId="0" borderId="0"/>
    <xf numFmtId="0" fontId="3" fillId="0" borderId="0"/>
  </cellStyleXfs>
  <cellXfs count="490">
    <xf numFmtId="0" fontId="0" fillId="0" borderId="0" xfId="0"/>
    <xf numFmtId="0" fontId="4" fillId="0" borderId="1" xfId="0" applyFont="1" applyBorder="1" applyAlignment="1">
      <alignment horizont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0" fillId="0" borderId="0" xfId="0" applyBorder="1"/>
    <xf numFmtId="0" fontId="4" fillId="0" borderId="2" xfId="0" applyFont="1" applyBorder="1" applyAlignment="1">
      <alignment wrapText="1"/>
    </xf>
    <xf numFmtId="0" fontId="4" fillId="0" borderId="1" xfId="0" applyFont="1" applyBorder="1"/>
    <xf numFmtId="0" fontId="4" fillId="0" borderId="2" xfId="0" applyFont="1" applyBorder="1" applyAlignment="1">
      <alignment vertical="top" wrapText="1"/>
    </xf>
    <xf numFmtId="0" fontId="4" fillId="0" borderId="2" xfId="0" applyFont="1" applyBorder="1" applyAlignment="1">
      <alignment vertical="center"/>
    </xf>
    <xf numFmtId="0" fontId="4" fillId="0" borderId="2" xfId="0" applyFont="1" applyBorder="1" applyAlignment="1">
      <alignment wrapText="1" shrinkToFit="1"/>
    </xf>
    <xf numFmtId="0" fontId="0" fillId="0" borderId="3" xfId="0" applyBorder="1"/>
    <xf numFmtId="0" fontId="0" fillId="0" borderId="1" xfId="0" applyBorder="1"/>
    <xf numFmtId="0" fontId="4" fillId="0" borderId="2" xfId="0" applyFont="1" applyBorder="1" applyAlignment="1">
      <alignment vertical="center" wrapText="1"/>
    </xf>
    <xf numFmtId="0" fontId="0" fillId="0" borderId="0" xfId="0"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165" fontId="6" fillId="0" borderId="1" xfId="1" applyFont="1" applyBorder="1" applyAlignment="1">
      <alignment horizontal="right" vertical="center"/>
    </xf>
    <xf numFmtId="165" fontId="6" fillId="0" borderId="1" xfId="1" applyFont="1" applyBorder="1" applyAlignment="1">
      <alignment horizontal="center" vertical="center"/>
    </xf>
    <xf numFmtId="166" fontId="6" fillId="0" borderId="1" xfId="1" applyNumberFormat="1" applyFont="1" applyBorder="1" applyAlignment="1">
      <alignment horizontal="center" vertical="center"/>
    </xf>
    <xf numFmtId="166" fontId="6" fillId="0" borderId="1" xfId="1" applyNumberFormat="1" applyFont="1" applyBorder="1" applyAlignment="1">
      <alignment horizontal="right" vertical="center"/>
    </xf>
    <xf numFmtId="0" fontId="4" fillId="0" borderId="2" xfId="0" applyFont="1" applyBorder="1" applyAlignment="1">
      <alignment horizontal="left" wrapText="1"/>
    </xf>
    <xf numFmtId="0" fontId="11" fillId="0" borderId="1" xfId="0" applyFont="1" applyBorder="1" applyAlignment="1">
      <alignment horizontal="left" vertical="center"/>
    </xf>
    <xf numFmtId="0" fontId="4" fillId="0" borderId="2" xfId="0" applyFont="1" applyBorder="1" applyAlignment="1">
      <alignment horizontal="left" vertical="center"/>
    </xf>
    <xf numFmtId="0" fontId="0" fillId="0" borderId="1" xfId="0"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4" fillId="0" borderId="2" xfId="0" applyFont="1" applyBorder="1" applyAlignment="1">
      <alignment horizontal="center" vertical="center"/>
    </xf>
    <xf numFmtId="164" fontId="6" fillId="0" borderId="1" xfId="1" applyNumberFormat="1" applyFont="1" applyBorder="1" applyAlignment="1">
      <alignment horizontal="right" vertical="center"/>
    </xf>
    <xf numFmtId="0" fontId="18" fillId="0" borderId="1" xfId="0" applyFont="1" applyBorder="1"/>
    <xf numFmtId="164" fontId="6" fillId="0" borderId="1" xfId="1" applyNumberFormat="1" applyFont="1" applyBorder="1" applyAlignment="1">
      <alignment horizontal="center" vertical="center"/>
    </xf>
    <xf numFmtId="164" fontId="6" fillId="0" borderId="1" xfId="1" applyNumberFormat="1" applyFont="1" applyFill="1" applyBorder="1" applyAlignment="1">
      <alignment horizontal="right" vertical="center"/>
    </xf>
    <xf numFmtId="0" fontId="19" fillId="0" borderId="1" xfId="0" applyFont="1" applyBorder="1"/>
    <xf numFmtId="0" fontId="4" fillId="0" borderId="1" xfId="0" applyFont="1" applyBorder="1" applyAlignment="1">
      <alignment wrapText="1"/>
    </xf>
    <xf numFmtId="0" fontId="4" fillId="0" borderId="1" xfId="0" applyFont="1" applyBorder="1" applyAlignment="1">
      <alignment vertical="center" wrapText="1"/>
    </xf>
    <xf numFmtId="0" fontId="4" fillId="0" borderId="1" xfId="0" applyFont="1" applyBorder="1" applyAlignment="1">
      <alignment vertical="center"/>
    </xf>
    <xf numFmtId="0" fontId="0" fillId="0" borderId="4" xfId="0" applyBorder="1" applyAlignment="1"/>
    <xf numFmtId="0" fontId="0" fillId="0" borderId="5" xfId="0" applyBorder="1" applyAlignment="1"/>
    <xf numFmtId="0" fontId="4" fillId="3" borderId="1" xfId="0" applyFont="1" applyFill="1" applyBorder="1" applyAlignment="1">
      <alignment horizontal="center"/>
    </xf>
    <xf numFmtId="0" fontId="20" fillId="0" borderId="0" xfId="0" applyFont="1" applyBorder="1" applyAlignment="1">
      <alignment horizontal="center" vertical="center" wrapText="1"/>
    </xf>
    <xf numFmtId="0" fontId="4" fillId="3" borderId="2" xfId="0" applyFont="1" applyFill="1" applyBorder="1" applyAlignment="1"/>
    <xf numFmtId="165" fontId="6" fillId="0" borderId="1" xfId="1" applyNumberFormat="1" applyFont="1" applyBorder="1" applyAlignment="1">
      <alignment horizontal="center" vertical="center"/>
    </xf>
    <xf numFmtId="0" fontId="0" fillId="0" borderId="6" xfId="0" applyBorder="1" applyAlignment="1"/>
    <xf numFmtId="0" fontId="4" fillId="3" borderId="3" xfId="0" applyFont="1" applyFill="1" applyBorder="1" applyAlignment="1">
      <alignment horizontal="center"/>
    </xf>
    <xf numFmtId="165" fontId="6" fillId="0" borderId="3" xfId="1" applyFont="1" applyBorder="1" applyAlignment="1">
      <alignment horizontal="center" vertical="center"/>
    </xf>
    <xf numFmtId="165" fontId="6" fillId="0" borderId="3" xfId="1" applyFont="1" applyBorder="1" applyAlignment="1">
      <alignment horizontal="right" vertical="center"/>
    </xf>
    <xf numFmtId="0" fontId="4" fillId="3" borderId="2" xfId="0" applyFont="1" applyFill="1" applyBorder="1" applyAlignment="1">
      <alignment horizontal="center"/>
    </xf>
    <xf numFmtId="0" fontId="19" fillId="0" borderId="1" xfId="0" applyFont="1" applyBorder="1" applyAlignment="1"/>
    <xf numFmtId="0" fontId="21" fillId="0" borderId="0" xfId="0" applyFont="1" applyAlignment="1"/>
    <xf numFmtId="0" fontId="4" fillId="0" borderId="2" xfId="0" applyFont="1" applyBorder="1" applyAlignment="1">
      <alignment horizontal="center" vertical="center" wrapText="1"/>
    </xf>
    <xf numFmtId="2" fontId="6" fillId="0" borderId="1" xfId="0" applyNumberFormat="1" applyFont="1" applyBorder="1" applyAlignment="1">
      <alignment horizontal="center" vertical="center"/>
    </xf>
    <xf numFmtId="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4" borderId="1" xfId="0" applyFont="1" applyFill="1" applyBorder="1" applyAlignment="1">
      <alignment horizontal="center" vertical="center"/>
    </xf>
    <xf numFmtId="0" fontId="0" fillId="4" borderId="0" xfId="0" applyFill="1"/>
    <xf numFmtId="0" fontId="4" fillId="0" borderId="1" xfId="0" applyFont="1" applyBorder="1" applyAlignment="1">
      <alignment horizontal="left" wrapText="1"/>
    </xf>
    <xf numFmtId="0" fontId="4" fillId="0" borderId="1" xfId="0" applyFont="1" applyBorder="1" applyAlignment="1">
      <alignment horizontal="left" wrapText="1" shrinkToFit="1"/>
    </xf>
    <xf numFmtId="0" fontId="4" fillId="0" borderId="2" xfId="0" applyFont="1" applyBorder="1" applyAlignment="1">
      <alignment horizontal="left" vertical="center" wrapText="1" shrinkToFit="1"/>
    </xf>
    <xf numFmtId="0" fontId="4" fillId="3" borderId="3" xfId="0" applyFont="1" applyFill="1" applyBorder="1" applyAlignment="1">
      <alignment horizontal="center" vertical="center"/>
    </xf>
    <xf numFmtId="0" fontId="19" fillId="0" borderId="1" xfId="0" applyFont="1" applyBorder="1" applyAlignment="1">
      <alignment horizontal="center" vertical="center"/>
    </xf>
    <xf numFmtId="166" fontId="6" fillId="0" borderId="1" xfId="1" applyNumberFormat="1" applyFont="1" applyBorder="1" applyAlignment="1">
      <alignment horizontal="center"/>
    </xf>
    <xf numFmtId="164" fontId="6" fillId="0" borderId="1" xfId="1" applyNumberFormat="1" applyFont="1" applyBorder="1" applyAlignment="1">
      <alignment horizontal="center"/>
    </xf>
    <xf numFmtId="0" fontId="19" fillId="0" borderId="3" xfId="0" applyFont="1" applyBorder="1" applyAlignment="1">
      <alignment horizontal="center"/>
    </xf>
    <xf numFmtId="164" fontId="6" fillId="0" borderId="1" xfId="1" applyNumberFormat="1" applyFont="1" applyFill="1" applyBorder="1" applyAlignment="1">
      <alignment horizontal="center"/>
    </xf>
    <xf numFmtId="43" fontId="4" fillId="0" borderId="1" xfId="0" applyNumberFormat="1" applyFont="1" applyBorder="1" applyAlignment="1">
      <alignment horizontal="center" vertical="center"/>
    </xf>
    <xf numFmtId="0" fontId="4" fillId="5" borderId="2" xfId="0" applyFont="1" applyFill="1" applyBorder="1" applyAlignment="1">
      <alignment vertical="center" wrapText="1"/>
    </xf>
    <xf numFmtId="0" fontId="4" fillId="5" borderId="2" xfId="0" applyFont="1" applyFill="1" applyBorder="1" applyAlignment="1">
      <alignment horizontal="left" vertical="center" wrapText="1"/>
    </xf>
    <xf numFmtId="0" fontId="4" fillId="5" borderId="1" xfId="0" applyFont="1" applyFill="1" applyBorder="1" applyAlignment="1">
      <alignment horizontal="left" wrapText="1"/>
    </xf>
    <xf numFmtId="0" fontId="4" fillId="0" borderId="2" xfId="0" applyFont="1" applyBorder="1" applyAlignment="1"/>
    <xf numFmtId="0" fontId="4" fillId="3" borderId="1" xfId="0" applyFont="1" applyFill="1" applyBorder="1" applyAlignment="1">
      <alignment horizontal="center"/>
    </xf>
    <xf numFmtId="164" fontId="6" fillId="5" borderId="1" xfId="1" applyNumberFormat="1" applyFont="1" applyFill="1" applyBorder="1" applyAlignment="1">
      <alignment horizontal="center"/>
    </xf>
    <xf numFmtId="165" fontId="16" fillId="0" borderId="1" xfId="1" applyFont="1" applyBorder="1" applyAlignment="1">
      <alignment horizontal="right" vertical="center"/>
    </xf>
    <xf numFmtId="165" fontId="16" fillId="0" borderId="1" xfId="1" applyFont="1" applyBorder="1" applyAlignment="1">
      <alignment horizontal="center" vertical="center"/>
    </xf>
    <xf numFmtId="165" fontId="16" fillId="0" borderId="3" xfId="1" applyFont="1" applyBorder="1" applyAlignment="1">
      <alignment horizontal="center" vertical="center"/>
    </xf>
    <xf numFmtId="166" fontId="16" fillId="0" borderId="1" xfId="1" applyNumberFormat="1" applyFont="1" applyBorder="1" applyAlignment="1">
      <alignment horizontal="right" vertical="center"/>
    </xf>
    <xf numFmtId="165" fontId="16" fillId="0" borderId="3" xfId="1" applyFont="1" applyBorder="1" applyAlignment="1">
      <alignment horizontal="right" vertical="center"/>
    </xf>
    <xf numFmtId="0" fontId="4" fillId="0" borderId="2" xfId="0" applyFont="1" applyBorder="1" applyAlignment="1">
      <alignment vertical="center" wrapText="1"/>
    </xf>
    <xf numFmtId="0" fontId="4" fillId="0" borderId="1" xfId="0" applyFont="1" applyBorder="1" applyAlignment="1">
      <alignment horizontal="left" vertical="center"/>
    </xf>
    <xf numFmtId="0" fontId="4" fillId="0" borderId="2" xfId="0" applyFont="1" applyBorder="1" applyAlignment="1">
      <alignment horizontal="left" vertical="center" wrapText="1"/>
    </xf>
    <xf numFmtId="0" fontId="4" fillId="0" borderId="1" xfId="0" applyFont="1" applyBorder="1" applyAlignment="1">
      <alignment horizontal="center" vertical="center"/>
    </xf>
    <xf numFmtId="0" fontId="4" fillId="5" borderId="2" xfId="0" applyFont="1" applyFill="1" applyBorder="1" applyAlignment="1">
      <alignment horizontal="left" vertical="center" wrapText="1"/>
    </xf>
    <xf numFmtId="0" fontId="18" fillId="0" borderId="1" xfId="0" applyFont="1" applyBorder="1" applyAlignment="1">
      <alignment vertical="center"/>
    </xf>
    <xf numFmtId="0" fontId="0" fillId="0" borderId="1" xfId="0" applyBorder="1" applyAlignment="1">
      <alignment vertical="center"/>
    </xf>
    <xf numFmtId="0" fontId="4" fillId="0" borderId="2" xfId="0" applyFont="1" applyBorder="1" applyAlignment="1">
      <alignment vertical="center" wrapText="1" shrinkToFit="1"/>
    </xf>
    <xf numFmtId="0" fontId="19" fillId="0" borderId="1" xfId="0" applyFont="1" applyBorder="1" applyAlignment="1">
      <alignment vertic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5" fillId="0" borderId="2"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left"/>
    </xf>
    <xf numFmtId="0" fontId="18" fillId="0" borderId="2" xfId="0" applyFont="1" applyBorder="1" applyAlignment="1">
      <alignment horizontal="center"/>
    </xf>
    <xf numFmtId="0" fontId="18" fillId="0" borderId="1" xfId="0" applyFont="1" applyBorder="1" applyAlignment="1">
      <alignment horizontal="center"/>
    </xf>
    <xf numFmtId="0" fontId="18" fillId="0" borderId="3" xfId="0" applyFont="1" applyBorder="1" applyAlignment="1">
      <alignment horizontal="center"/>
    </xf>
    <xf numFmtId="0" fontId="18" fillId="0" borderId="1" xfId="0" applyFont="1" applyBorder="1" applyAlignment="1">
      <alignment horizontal="left" vertical="center" wrapText="1"/>
    </xf>
    <xf numFmtId="0" fontId="18" fillId="0" borderId="3" xfId="0" applyFont="1" applyBorder="1" applyAlignment="1">
      <alignment horizontal="left" vertical="center" wrapText="1"/>
    </xf>
    <xf numFmtId="0" fontId="13" fillId="0" borderId="2" xfId="0" applyFont="1" applyBorder="1" applyAlignment="1">
      <alignment horizontal="left"/>
    </xf>
    <xf numFmtId="0" fontId="13" fillId="0" borderId="1" xfId="0" applyFont="1" applyBorder="1" applyAlignment="1">
      <alignment horizontal="left"/>
    </xf>
    <xf numFmtId="0" fontId="13" fillId="0" borderId="3" xfId="0" applyFont="1" applyBorder="1" applyAlignment="1">
      <alignment horizontal="left"/>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3" fillId="0" borderId="1" xfId="0" applyFont="1" applyBorder="1" applyAlignment="1">
      <alignment horizontal="left"/>
    </xf>
    <xf numFmtId="0" fontId="3" fillId="0" borderId="3" xfId="0" applyFont="1" applyBorder="1" applyAlignment="1">
      <alignment horizontal="left"/>
    </xf>
    <xf numFmtId="0" fontId="22" fillId="5" borderId="4" xfId="0" applyFont="1" applyFill="1" applyBorder="1" applyAlignment="1">
      <alignment horizontal="left" vertical="top" wrapText="1"/>
    </xf>
    <xf numFmtId="0" fontId="22" fillId="5" borderId="6" xfId="0" applyFont="1" applyFill="1" applyBorder="1" applyAlignment="1">
      <alignment horizontal="left" vertical="top" wrapText="1"/>
    </xf>
    <xf numFmtId="0" fontId="22" fillId="5" borderId="7" xfId="0" applyFont="1" applyFill="1" applyBorder="1" applyAlignment="1">
      <alignment horizontal="left" vertical="top" wrapText="1"/>
    </xf>
    <xf numFmtId="0" fontId="4" fillId="0" borderId="4" xfId="0" applyFont="1" applyBorder="1" applyAlignment="1">
      <alignment horizontal="left" vertical="center"/>
    </xf>
    <xf numFmtId="0" fontId="4" fillId="0" borderId="6" xfId="0" applyFont="1" applyBorder="1" applyAlignment="1">
      <alignment horizontal="left" vertical="center"/>
    </xf>
    <xf numFmtId="0" fontId="6" fillId="0" borderId="5" xfId="0" applyFont="1" applyBorder="1" applyAlignment="1">
      <alignment horizontal="left" vertical="center"/>
    </xf>
    <xf numFmtId="0" fontId="4" fillId="3" borderId="2" xfId="0" applyFont="1" applyFill="1" applyBorder="1" applyAlignment="1">
      <alignment horizontal="center"/>
    </xf>
    <xf numFmtId="0" fontId="6" fillId="2" borderId="1" xfId="0" applyFont="1" applyFill="1" applyBorder="1" applyAlignment="1">
      <alignment horizontal="center"/>
    </xf>
    <xf numFmtId="0" fontId="4"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6" xfId="0" applyFont="1" applyFill="1" applyBorder="1" applyAlignment="1">
      <alignment horizontal="center" vertical="center"/>
    </xf>
    <xf numFmtId="0" fontId="4" fillId="0" borderId="2" xfId="0" applyFont="1" applyBorder="1" applyAlignment="1">
      <alignment horizontal="center"/>
    </xf>
    <xf numFmtId="0" fontId="6" fillId="0" borderId="1" xfId="0" applyFont="1" applyBorder="1" applyAlignment="1">
      <alignment horizontal="center"/>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3" xfId="0" applyFont="1" applyBorder="1" applyAlignment="1">
      <alignment horizontal="center" wrapText="1"/>
    </xf>
    <xf numFmtId="0" fontId="18" fillId="0" borderId="10" xfId="0" applyFont="1" applyBorder="1" applyAlignment="1">
      <alignment horizontal="center"/>
    </xf>
    <xf numFmtId="0" fontId="18" fillId="0" borderId="17" xfId="0" applyFont="1" applyBorder="1" applyAlignment="1">
      <alignment horizontal="center"/>
    </xf>
    <xf numFmtId="0" fontId="3" fillId="0" borderId="9" xfId="0" applyFont="1" applyBorder="1" applyAlignment="1">
      <alignment horizontal="left" wrapText="1"/>
    </xf>
    <xf numFmtId="0" fontId="3" fillId="0" borderId="10" xfId="0" applyFont="1" applyBorder="1" applyAlignment="1">
      <alignment horizontal="left" wrapText="1"/>
    </xf>
    <xf numFmtId="0" fontId="4" fillId="0" borderId="1" xfId="0" applyFont="1" applyBorder="1" applyAlignment="1">
      <alignment horizontal="center"/>
    </xf>
    <xf numFmtId="0" fontId="3" fillId="0" borderId="8"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wrapText="1"/>
    </xf>
    <xf numFmtId="0" fontId="8" fillId="0" borderId="2"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left"/>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0" fillId="0" borderId="1" xfId="0" applyBorder="1" applyAlignment="1">
      <alignment horizontal="center"/>
    </xf>
    <xf numFmtId="0" fontId="0" fillId="0" borderId="3" xfId="0" applyBorder="1" applyAlignment="1">
      <alignment horizontal="center"/>
    </xf>
    <xf numFmtId="0" fontId="4" fillId="0" borderId="2"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center" wrapText="1"/>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4" fillId="0" borderId="1" xfId="0" applyFont="1" applyBorder="1" applyAlignment="1"/>
    <xf numFmtId="0" fontId="6" fillId="0" borderId="1" xfId="0" applyFont="1" applyBorder="1" applyAlignment="1"/>
    <xf numFmtId="0" fontId="4" fillId="0" borderId="2" xfId="0" applyFont="1" applyBorder="1" applyAlignment="1">
      <alignment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6" fillId="0" borderId="1" xfId="0" applyFont="1" applyBorder="1" applyAlignment="1">
      <alignment horizontal="left" vertical="center"/>
    </xf>
    <xf numFmtId="0" fontId="6" fillId="0" borderId="3" xfId="0" applyFont="1" applyBorder="1" applyAlignment="1">
      <alignment horizontal="left" vertical="center"/>
    </xf>
    <xf numFmtId="0" fontId="19" fillId="0" borderId="2" xfId="0" applyFont="1" applyBorder="1" applyAlignment="1">
      <alignment horizontal="center"/>
    </xf>
    <xf numFmtId="0" fontId="19" fillId="0" borderId="1" xfId="0" applyFont="1" applyBorder="1" applyAlignment="1">
      <alignment horizontal="center"/>
    </xf>
    <xf numFmtId="0" fontId="19" fillId="0" borderId="3" xfId="0" applyFont="1" applyBorder="1" applyAlignment="1">
      <alignment horizontal="center"/>
    </xf>
    <xf numFmtId="0" fontId="4" fillId="0" borderId="2"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left"/>
    </xf>
    <xf numFmtId="0" fontId="0" fillId="0" borderId="2" xfId="0" applyBorder="1" applyAlignment="1">
      <alignment horizontal="center"/>
    </xf>
    <xf numFmtId="0" fontId="6"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1" xfId="0" applyFont="1" applyBorder="1" applyAlignment="1">
      <alignment horizontal="left" wrapText="1"/>
    </xf>
    <xf numFmtId="0" fontId="6" fillId="0" borderId="3" xfId="0" applyFont="1" applyBorder="1" applyAlignment="1">
      <alignment horizontal="left" wrapText="1"/>
    </xf>
    <xf numFmtId="0" fontId="6" fillId="0" borderId="4" xfId="0" applyFont="1" applyBorder="1" applyAlignment="1">
      <alignment horizontal="left" vertical="center"/>
    </xf>
    <xf numFmtId="0" fontId="0" fillId="0" borderId="6" xfId="0" applyBorder="1" applyAlignment="1">
      <alignment vertical="center"/>
    </xf>
    <xf numFmtId="0" fontId="0" fillId="0" borderId="7" xfId="0" applyBorder="1" applyAlignment="1">
      <alignment vertical="center"/>
    </xf>
    <xf numFmtId="0" fontId="4" fillId="3" borderId="8"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5" xfId="0" applyFont="1" applyFill="1" applyBorder="1" applyAlignment="1">
      <alignment horizontal="center" vertical="center"/>
    </xf>
    <xf numFmtId="0" fontId="4" fillId="3" borderId="11" xfId="0" applyFont="1" applyFill="1" applyBorder="1" applyAlignment="1">
      <alignment vertical="center"/>
    </xf>
    <xf numFmtId="0" fontId="6" fillId="3" borderId="12" xfId="0" applyFont="1" applyFill="1" applyBorder="1" applyAlignment="1">
      <alignment vertical="center"/>
    </xf>
    <xf numFmtId="0" fontId="6" fillId="3" borderId="13" xfId="0" applyFont="1" applyFill="1" applyBorder="1" applyAlignment="1">
      <alignment vertical="center"/>
    </xf>
    <xf numFmtId="0" fontId="6" fillId="3" borderId="14" xfId="0" applyFont="1" applyFill="1" applyBorder="1" applyAlignment="1">
      <alignment vertical="center"/>
    </xf>
    <xf numFmtId="0" fontId="6" fillId="3" borderId="15" xfId="0" applyFont="1" applyFill="1" applyBorder="1" applyAlignment="1">
      <alignment vertical="center"/>
    </xf>
    <xf numFmtId="0" fontId="6" fillId="3" borderId="16" xfId="0" applyFont="1" applyFill="1" applyBorder="1" applyAlignment="1">
      <alignment vertical="center"/>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0" fillId="0" borderId="10" xfId="0" applyBorder="1" applyAlignment="1">
      <alignment horizontal="center"/>
    </xf>
    <xf numFmtId="0" fontId="0" fillId="0" borderId="17" xfId="0" applyBorder="1" applyAlignment="1">
      <alignment horizontal="center"/>
    </xf>
    <xf numFmtId="0" fontId="6" fillId="0" borderId="2" xfId="0" applyFont="1" applyBorder="1" applyAlignment="1">
      <alignment vertical="top" wrapText="1"/>
    </xf>
    <xf numFmtId="0" fontId="6" fillId="0" borderId="1" xfId="0" applyFont="1" applyBorder="1" applyAlignment="1">
      <alignmen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1" xfId="0" applyFont="1" applyBorder="1" applyAlignment="1">
      <alignment horizontal="left" vertical="top" wrapText="1"/>
    </xf>
    <xf numFmtId="0" fontId="6" fillId="0" borderId="3" xfId="0" applyFont="1" applyBorder="1" applyAlignment="1">
      <alignment horizontal="left" vertical="top" wrapText="1"/>
    </xf>
    <xf numFmtId="0" fontId="13" fillId="0" borderId="2" xfId="0" applyFont="1" applyBorder="1" applyAlignment="1">
      <alignment horizontal="center" wrapText="1"/>
    </xf>
    <xf numFmtId="0" fontId="13" fillId="0" borderId="1" xfId="0" applyFont="1" applyBorder="1" applyAlignment="1">
      <alignment horizontal="center" wrapText="1"/>
    </xf>
    <xf numFmtId="0" fontId="13" fillId="0" borderId="3" xfId="0" applyFont="1" applyBorder="1" applyAlignment="1">
      <alignment horizont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2" xfId="0" applyFont="1" applyBorder="1" applyAlignment="1">
      <alignment horizontal="center"/>
    </xf>
    <xf numFmtId="0" fontId="6" fillId="0" borderId="3" xfId="0" applyFont="1" applyBorder="1" applyAlignment="1">
      <alignment horizontal="center"/>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4" fillId="0" borderId="1" xfId="0" applyFont="1" applyBorder="1" applyAlignment="1">
      <alignment vertical="center"/>
    </xf>
    <xf numFmtId="0" fontId="6" fillId="0" borderId="1" xfId="0" applyFont="1" applyBorder="1" applyAlignment="1">
      <alignment vertical="center"/>
    </xf>
    <xf numFmtId="0" fontId="6" fillId="3" borderId="1" xfId="0" applyFont="1" applyFill="1" applyBorder="1" applyAlignment="1">
      <alignment horizont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3" xfId="0" applyFont="1" applyBorder="1" applyAlignment="1">
      <alignment horizontal="left"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19" fillId="0" borderId="3" xfId="0" applyFont="1" applyBorder="1" applyAlignment="1">
      <alignment horizontal="center" vertical="center"/>
    </xf>
    <xf numFmtId="0" fontId="6" fillId="3" borderId="2" xfId="0" applyFont="1" applyFill="1" applyBorder="1" applyAlignment="1">
      <alignment horizontal="center"/>
    </xf>
    <xf numFmtId="0" fontId="6" fillId="0" borderId="8" xfId="0" applyFont="1" applyBorder="1" applyAlignment="1">
      <alignment vertical="center" wrapText="1"/>
    </xf>
    <xf numFmtId="0" fontId="6" fillId="0" borderId="6" xfId="0" applyFont="1" applyBorder="1" applyAlignment="1">
      <alignment vertical="center" wrapText="1"/>
    </xf>
    <xf numFmtId="0" fontId="6" fillId="0" borderId="5" xfId="0" applyFont="1" applyBorder="1" applyAlignment="1">
      <alignment vertical="center" wrapText="1"/>
    </xf>
    <xf numFmtId="0" fontId="6" fillId="0" borderId="1" xfId="0" applyFont="1" applyBorder="1" applyAlignment="1">
      <alignment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20" xfId="0" applyFont="1" applyBorder="1" applyAlignment="1">
      <alignment horizontal="center"/>
    </xf>
    <xf numFmtId="0" fontId="13" fillId="0" borderId="8"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0" fillId="0" borderId="21" xfId="0" applyBorder="1" applyAlignment="1">
      <alignment horizontal="center"/>
    </xf>
    <xf numFmtId="0" fontId="0" fillId="0" borderId="12"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0"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4" fillId="3" borderId="2" xfId="0" applyFont="1" applyFill="1" applyBorder="1" applyAlignment="1"/>
    <xf numFmtId="0" fontId="6" fillId="3" borderId="1" xfId="0" applyFont="1" applyFill="1" applyBorder="1" applyAlignment="1"/>
    <xf numFmtId="0" fontId="6" fillId="3" borderId="2" xfId="0" applyFont="1" applyFill="1" applyBorder="1" applyAlignment="1"/>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9" fillId="0" borderId="4" xfId="0" applyFont="1" applyBorder="1" applyAlignment="1">
      <alignment horizontal="center"/>
    </xf>
    <xf numFmtId="0" fontId="19" fillId="0" borderId="6" xfId="0" applyFont="1" applyBorder="1" applyAlignment="1">
      <alignment horizontal="center"/>
    </xf>
    <xf numFmtId="0" fontId="19" fillId="0" borderId="7" xfId="0" applyFont="1" applyBorder="1" applyAlignment="1">
      <alignment horizontal="center"/>
    </xf>
    <xf numFmtId="4" fontId="24" fillId="0" borderId="4" xfId="0" applyNumberFormat="1" applyFont="1" applyBorder="1" applyAlignment="1">
      <alignment horizontal="center"/>
    </xf>
    <xf numFmtId="4" fontId="24" fillId="0" borderId="6" xfId="0" applyNumberFormat="1" applyFont="1" applyBorder="1" applyAlignment="1">
      <alignment horizontal="center"/>
    </xf>
    <xf numFmtId="4" fontId="24" fillId="0" borderId="7" xfId="0" applyNumberFormat="1" applyFont="1" applyBorder="1" applyAlignment="1">
      <alignment horizontal="center"/>
    </xf>
    <xf numFmtId="43" fontId="0" fillId="0" borderId="1" xfId="0" applyNumberFormat="1" applyBorder="1" applyAlignment="1">
      <alignment horizontal="center"/>
    </xf>
    <xf numFmtId="0" fontId="5" fillId="0" borderId="4" xfId="0" applyFont="1" applyBorder="1" applyAlignment="1">
      <alignment horizontal="left"/>
    </xf>
    <xf numFmtId="0" fontId="5" fillId="0" borderId="6" xfId="0" applyFont="1" applyBorder="1" applyAlignment="1">
      <alignment horizontal="left"/>
    </xf>
    <xf numFmtId="0" fontId="5" fillId="0" borderId="5" xfId="0" applyFont="1" applyBorder="1" applyAlignment="1">
      <alignment horizontal="left"/>
    </xf>
    <xf numFmtId="0" fontId="4" fillId="3" borderId="1" xfId="0" applyFont="1" applyFill="1" applyBorder="1" applyAlignment="1">
      <alignment horizontal="center"/>
    </xf>
    <xf numFmtId="0" fontId="13" fillId="0" borderId="1" xfId="0" applyFont="1" applyBorder="1" applyAlignment="1">
      <alignment horizontal="justify" vertical="center" wrapText="1"/>
    </xf>
    <xf numFmtId="0" fontId="9" fillId="0" borderId="1" xfId="0" applyFont="1" applyBorder="1" applyAlignment="1">
      <alignment horizontal="center"/>
    </xf>
    <xf numFmtId="0" fontId="4" fillId="0" borderId="1" xfId="0" applyFont="1" applyBorder="1" applyAlignment="1">
      <alignment horizontal="left" vertical="center"/>
    </xf>
    <xf numFmtId="0" fontId="2" fillId="0" borderId="1" xfId="0" applyFont="1" applyBorder="1" applyAlignment="1">
      <alignment horizontal="left"/>
    </xf>
    <xf numFmtId="0" fontId="11" fillId="0" borderId="1" xfId="0" applyFont="1" applyBorder="1" applyAlignment="1">
      <alignment horizontal="left" vertical="center"/>
    </xf>
    <xf numFmtId="0" fontId="12" fillId="0" borderId="1" xfId="0" applyFont="1" applyBorder="1" applyAlignment="1">
      <alignment horizontal="left" vertical="center"/>
    </xf>
    <xf numFmtId="0" fontId="0" fillId="0" borderId="1" xfId="0" applyBorder="1" applyAlignment="1">
      <alignment horizontal="left" vertical="center"/>
    </xf>
    <xf numFmtId="0" fontId="4" fillId="0" borderId="1" xfId="0" applyFont="1" applyBorder="1" applyAlignment="1">
      <alignment horizontal="left" wrapText="1"/>
    </xf>
    <xf numFmtId="0" fontId="10" fillId="0" borderId="1" xfId="0" applyFont="1" applyBorder="1" applyAlignment="1">
      <alignment horizontal="left"/>
    </xf>
    <xf numFmtId="0" fontId="6" fillId="0" borderId="2" xfId="0" applyFont="1" applyBorder="1" applyAlignment="1">
      <alignment horizontal="left" vertical="top" wrapText="1"/>
    </xf>
    <xf numFmtId="0" fontId="15" fillId="0" borderId="8" xfId="0" applyFont="1" applyBorder="1" applyAlignment="1">
      <alignment horizontal="center"/>
    </xf>
    <xf numFmtId="0" fontId="15" fillId="0" borderId="6" xfId="0" applyFont="1" applyBorder="1" applyAlignment="1">
      <alignment horizontal="center"/>
    </xf>
    <xf numFmtId="0" fontId="15" fillId="0" borderId="7" xfId="0" applyFont="1" applyBorder="1" applyAlignment="1">
      <alignment horizontal="center"/>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3" xfId="0" applyFont="1" applyBorder="1" applyAlignment="1">
      <alignment horizontal="left" vertical="center" wrapText="1"/>
    </xf>
    <xf numFmtId="0" fontId="19" fillId="0" borderId="1" xfId="0" applyFont="1" applyBorder="1" applyAlignment="1">
      <alignment horizontal="left" vertical="center"/>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13" fillId="0" borderId="2" xfId="0" applyFont="1" applyBorder="1" applyAlignment="1">
      <alignment horizontal="justify" vertical="center" wrapText="1"/>
    </xf>
    <xf numFmtId="0" fontId="4" fillId="0" borderId="3"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horizontal="left" vertical="center"/>
    </xf>
    <xf numFmtId="0" fontId="10" fillId="0" borderId="3" xfId="0" applyFont="1" applyBorder="1" applyAlignment="1">
      <alignment horizontal="left" vertical="center"/>
    </xf>
    <xf numFmtId="0" fontId="15" fillId="0" borderId="8" xfId="0" applyFont="1" applyBorder="1" applyAlignment="1">
      <alignment horizontal="left"/>
    </xf>
    <xf numFmtId="0" fontId="15" fillId="0" borderId="6" xfId="0" applyFont="1" applyBorder="1" applyAlignment="1">
      <alignment horizontal="left"/>
    </xf>
    <xf numFmtId="0" fontId="15" fillId="0" borderId="7"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4" fillId="0" borderId="28" xfId="0" applyFont="1" applyBorder="1" applyAlignment="1">
      <alignment horizontal="left" wrapText="1"/>
    </xf>
    <xf numFmtId="0" fontId="6" fillId="0" borderId="29" xfId="0" applyFont="1" applyBorder="1" applyAlignment="1">
      <alignment horizontal="left" wrapText="1"/>
    </xf>
    <xf numFmtId="0" fontId="6" fillId="0" borderId="30" xfId="0" applyFont="1" applyBorder="1" applyAlignment="1">
      <alignment horizontal="left"/>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25" fillId="0" borderId="31" xfId="6" applyFont="1" applyBorder="1" applyAlignment="1">
      <alignment horizontal="center"/>
    </xf>
    <xf numFmtId="0" fontId="25" fillId="0" borderId="32" xfId="6" applyFont="1" applyBorder="1" applyAlignment="1">
      <alignment horizontal="center"/>
    </xf>
    <xf numFmtId="0" fontId="25" fillId="0" borderId="33" xfId="6" applyFont="1" applyBorder="1" applyAlignment="1">
      <alignment horizontal="center"/>
    </xf>
    <xf numFmtId="0" fontId="25" fillId="0" borderId="0" xfId="6" applyFont="1" applyBorder="1" applyAlignment="1">
      <alignment horizontal="center"/>
    </xf>
    <xf numFmtId="0" fontId="26" fillId="0" borderId="0" xfId="6" applyFont="1"/>
    <xf numFmtId="0" fontId="27" fillId="0" borderId="34" xfId="6" applyFont="1" applyBorder="1" applyAlignment="1"/>
    <xf numFmtId="0" fontId="26" fillId="0" borderId="0" xfId="6" applyFont="1" applyBorder="1"/>
    <xf numFmtId="0" fontId="26" fillId="0" borderId="24" xfId="6" applyFont="1" applyBorder="1"/>
    <xf numFmtId="0" fontId="25" fillId="0" borderId="34" xfId="6" applyFont="1" applyBorder="1" applyAlignment="1">
      <alignment horizontal="left" vertical="center" wrapText="1"/>
    </xf>
    <xf numFmtId="0" fontId="25" fillId="0" borderId="0" xfId="6" applyFont="1" applyBorder="1" applyAlignment="1">
      <alignment horizontal="left" vertical="center" wrapText="1"/>
    </xf>
    <xf numFmtId="0" fontId="25" fillId="0" borderId="24" xfId="6" applyFont="1" applyBorder="1" applyAlignment="1">
      <alignment horizontal="left" vertical="center" wrapText="1"/>
    </xf>
    <xf numFmtId="0" fontId="25" fillId="0" borderId="0" xfId="6" applyFont="1" applyBorder="1" applyAlignment="1">
      <alignment horizontal="left" vertical="center" wrapText="1"/>
    </xf>
    <xf numFmtId="0" fontId="27" fillId="0" borderId="2" xfId="6" applyFont="1" applyBorder="1" applyAlignment="1">
      <alignment wrapText="1"/>
    </xf>
    <xf numFmtId="0" fontId="26" fillId="0" borderId="1" xfId="6" applyFont="1" applyBorder="1" applyAlignment="1">
      <alignment horizontal="center" vertical="center"/>
    </xf>
    <xf numFmtId="0" fontId="26" fillId="0" borderId="0" xfId="6" applyFont="1" applyBorder="1" applyAlignment="1">
      <alignment horizontal="left" vertical="center"/>
    </xf>
    <xf numFmtId="0" fontId="27" fillId="0" borderId="35" xfId="6" applyFont="1" applyBorder="1"/>
    <xf numFmtId="0" fontId="27" fillId="0" borderId="23" xfId="6" applyFont="1" applyBorder="1"/>
    <xf numFmtId="0" fontId="27" fillId="0" borderId="35" xfId="6" applyFont="1" applyBorder="1" applyAlignment="1"/>
    <xf numFmtId="0" fontId="26" fillId="0" borderId="35" xfId="6" applyFont="1" applyBorder="1" applyAlignment="1"/>
    <xf numFmtId="0" fontId="27" fillId="0" borderId="35" xfId="6" applyFont="1" applyBorder="1" applyAlignment="1">
      <alignment horizontal="center"/>
    </xf>
    <xf numFmtId="0" fontId="26" fillId="0" borderId="23" xfId="6" applyFont="1" applyBorder="1" applyAlignment="1">
      <alignment horizontal="center"/>
    </xf>
    <xf numFmtId="0" fontId="26" fillId="0" borderId="0" xfId="6" applyFont="1" applyBorder="1" applyAlignment="1">
      <alignment horizontal="center"/>
    </xf>
    <xf numFmtId="0" fontId="26" fillId="0" borderId="24" xfId="6" applyFont="1" applyBorder="1" applyAlignment="1">
      <alignment horizontal="center"/>
    </xf>
    <xf numFmtId="0" fontId="26" fillId="0" borderId="0" xfId="6" applyFont="1" applyBorder="1" applyAlignment="1">
      <alignment horizontal="center"/>
    </xf>
    <xf numFmtId="0" fontId="27" fillId="0" borderId="28" xfId="6" applyFont="1" applyBorder="1" applyAlignment="1">
      <alignment vertical="center" wrapText="1"/>
    </xf>
    <xf numFmtId="0" fontId="27" fillId="0" borderId="1" xfId="6" applyFont="1" applyBorder="1" applyAlignment="1"/>
    <xf numFmtId="0" fontId="26" fillId="0" borderId="1" xfId="6" applyFont="1" applyBorder="1" applyAlignment="1"/>
    <xf numFmtId="0" fontId="26" fillId="0" borderId="1" xfId="6" applyFont="1" applyBorder="1" applyAlignment="1">
      <alignment horizontal="left"/>
    </xf>
    <xf numFmtId="0" fontId="26" fillId="0" borderId="3" xfId="6" applyFont="1" applyBorder="1" applyAlignment="1">
      <alignment horizontal="left"/>
    </xf>
    <xf numFmtId="0" fontId="26" fillId="0" borderId="0" xfId="6" applyFont="1" applyBorder="1" applyAlignment="1"/>
    <xf numFmtId="0" fontId="26" fillId="0" borderId="29" xfId="6" applyFont="1" applyBorder="1" applyAlignment="1">
      <alignment vertical="center" wrapText="1"/>
    </xf>
    <xf numFmtId="0" fontId="26" fillId="0" borderId="30" xfId="6" applyFont="1" applyBorder="1" applyAlignment="1">
      <alignment vertical="center"/>
    </xf>
    <xf numFmtId="0" fontId="27" fillId="0" borderId="2" xfId="6" applyFont="1" applyBorder="1" applyAlignment="1">
      <alignment vertical="center" wrapText="1"/>
    </xf>
    <xf numFmtId="0" fontId="26" fillId="0" borderId="4" xfId="7" applyFont="1" applyBorder="1" applyAlignment="1">
      <alignment horizontal="justify" vertical="center" wrapText="1"/>
    </xf>
    <xf numFmtId="0" fontId="26" fillId="0" borderId="6" xfId="7" applyFont="1" applyBorder="1" applyAlignment="1">
      <alignment horizontal="justify" vertical="center" wrapText="1"/>
    </xf>
    <xf numFmtId="0" fontId="26" fillId="0" borderId="7" xfId="7" applyFont="1" applyBorder="1" applyAlignment="1">
      <alignment horizontal="justify" vertical="center" wrapText="1"/>
    </xf>
    <xf numFmtId="0" fontId="26" fillId="0" borderId="0" xfId="7" applyFont="1" applyBorder="1" applyAlignment="1">
      <alignment horizontal="left" vertical="center" wrapText="1"/>
    </xf>
    <xf numFmtId="0" fontId="27" fillId="0" borderId="34" xfId="6" applyFont="1" applyBorder="1" applyAlignment="1">
      <alignment wrapText="1"/>
    </xf>
    <xf numFmtId="0" fontId="26" fillId="0" borderId="24" xfId="6" applyFont="1" applyBorder="1" applyAlignment="1"/>
    <xf numFmtId="0" fontId="25" fillId="0" borderId="34" xfId="6" applyFont="1" applyBorder="1" applyAlignment="1"/>
    <xf numFmtId="0" fontId="26" fillId="0" borderId="1" xfId="6" applyFont="1" applyBorder="1" applyAlignment="1">
      <alignment horizontal="justify" vertical="center" wrapText="1"/>
    </xf>
    <xf numFmtId="0" fontId="26" fillId="0" borderId="3" xfId="6" applyFont="1" applyBorder="1" applyAlignment="1">
      <alignment horizontal="justify" vertical="center" wrapText="1"/>
    </xf>
    <xf numFmtId="0" fontId="26" fillId="0" borderId="0" xfId="6" applyFont="1" applyBorder="1" applyAlignment="1">
      <alignment horizontal="justify" vertical="center" wrapText="1"/>
    </xf>
    <xf numFmtId="0" fontId="27" fillId="0" borderId="2" xfId="6" applyFont="1" applyBorder="1" applyAlignment="1">
      <alignment vertical="center"/>
    </xf>
    <xf numFmtId="0" fontId="26" fillId="0" borderId="1" xfId="6" applyFont="1" applyBorder="1" applyAlignment="1">
      <alignment horizontal="justify" wrapText="1"/>
    </xf>
    <xf numFmtId="0" fontId="26" fillId="0" borderId="3" xfId="6" applyFont="1" applyBorder="1" applyAlignment="1">
      <alignment horizontal="justify" wrapText="1"/>
    </xf>
    <xf numFmtId="0" fontId="26" fillId="0" borderId="0" xfId="6" applyFont="1" applyBorder="1" applyAlignment="1">
      <alignment horizontal="justify" wrapText="1"/>
    </xf>
    <xf numFmtId="0" fontId="27" fillId="0" borderId="2" xfId="6" applyFont="1" applyBorder="1" applyAlignment="1">
      <alignment wrapText="1" shrinkToFit="1"/>
    </xf>
    <xf numFmtId="0" fontId="27" fillId="0" borderId="1" xfId="6" applyFont="1" applyBorder="1" applyAlignment="1">
      <alignment horizontal="left"/>
    </xf>
    <xf numFmtId="0" fontId="27" fillId="0" borderId="1" xfId="6" applyFont="1" applyBorder="1" applyAlignment="1">
      <alignment horizontal="center"/>
    </xf>
    <xf numFmtId="0" fontId="27" fillId="0" borderId="1" xfId="6" applyFont="1" applyBorder="1" applyAlignment="1">
      <alignment horizontal="center"/>
    </xf>
    <xf numFmtId="0" fontId="26" fillId="0" borderId="3" xfId="6" applyFont="1" applyBorder="1"/>
    <xf numFmtId="0" fontId="27" fillId="0" borderId="4" xfId="6" applyFont="1" applyBorder="1" applyAlignment="1">
      <alignment horizontal="left"/>
    </xf>
    <xf numFmtId="0" fontId="27" fillId="0" borderId="5" xfId="6" applyFont="1" applyBorder="1" applyAlignment="1">
      <alignment horizontal="left"/>
    </xf>
    <xf numFmtId="0" fontId="26" fillId="0" borderId="3" xfId="6" applyFont="1" applyBorder="1" applyAlignment="1">
      <alignment horizontal="center"/>
    </xf>
    <xf numFmtId="0" fontId="26" fillId="0" borderId="34" xfId="6" applyFont="1" applyBorder="1" applyAlignment="1"/>
    <xf numFmtId="0" fontId="27" fillId="0" borderId="2" xfId="6" applyFont="1" applyBorder="1" applyAlignment="1"/>
    <xf numFmtId="0" fontId="27" fillId="0" borderId="1" xfId="7" applyFont="1" applyBorder="1" applyAlignment="1">
      <alignment horizontal="center"/>
    </xf>
    <xf numFmtId="0" fontId="27" fillId="0" borderId="3" xfId="7" applyFont="1" applyBorder="1" applyAlignment="1">
      <alignment horizontal="center"/>
    </xf>
    <xf numFmtId="0" fontId="27" fillId="0" borderId="4" xfId="7" applyFont="1" applyBorder="1" applyAlignment="1">
      <alignment horizontal="center"/>
    </xf>
    <xf numFmtId="0" fontId="27" fillId="0" borderId="7" xfId="7" applyFont="1" applyBorder="1" applyAlignment="1">
      <alignment horizontal="center"/>
    </xf>
    <xf numFmtId="0" fontId="27" fillId="0" borderId="0" xfId="7" applyFont="1" applyBorder="1"/>
    <xf numFmtId="167" fontId="26" fillId="0" borderId="1" xfId="6" applyNumberFormat="1" applyFont="1" applyBorder="1" applyAlignment="1">
      <alignment horizontal="center"/>
    </xf>
    <xf numFmtId="167" fontId="26" fillId="0" borderId="4" xfId="6" applyNumberFormat="1" applyFont="1" applyBorder="1" applyAlignment="1">
      <alignment horizontal="center"/>
    </xf>
    <xf numFmtId="167" fontId="26" fillId="0" borderId="7" xfId="6" applyNumberFormat="1" applyFont="1" applyBorder="1" applyAlignment="1">
      <alignment horizontal="center"/>
    </xf>
    <xf numFmtId="167" fontId="26" fillId="0" borderId="0" xfId="6" applyNumberFormat="1" applyFont="1" applyBorder="1"/>
    <xf numFmtId="0" fontId="26" fillId="6" borderId="0" xfId="6" applyFont="1" applyFill="1"/>
    <xf numFmtId="0" fontId="26" fillId="0" borderId="0" xfId="6" applyFont="1" applyBorder="1" applyAlignment="1">
      <alignment horizontal="left"/>
    </xf>
    <xf numFmtId="0" fontId="25" fillId="0" borderId="34" xfId="6" applyFont="1" applyBorder="1" applyAlignment="1">
      <alignment horizontal="center" wrapText="1"/>
    </xf>
    <xf numFmtId="0" fontId="25" fillId="0" borderId="0" xfId="6" applyFont="1" applyBorder="1" applyAlignment="1">
      <alignment horizontal="center" wrapText="1"/>
    </xf>
    <xf numFmtId="0" fontId="25" fillId="0" borderId="24" xfId="6" applyFont="1" applyBorder="1" applyAlignment="1">
      <alignment horizontal="center" wrapText="1"/>
    </xf>
    <xf numFmtId="0" fontId="25" fillId="0" borderId="0" xfId="6" applyFont="1" applyBorder="1" applyAlignment="1"/>
    <xf numFmtId="0" fontId="27" fillId="2" borderId="34" xfId="6" applyFont="1" applyFill="1" applyBorder="1" applyAlignment="1">
      <alignment horizontal="center"/>
    </xf>
    <xf numFmtId="0" fontId="27" fillId="2" borderId="0" xfId="6" applyFont="1" applyFill="1" applyBorder="1" applyAlignment="1">
      <alignment horizontal="center"/>
    </xf>
    <xf numFmtId="0" fontId="27" fillId="2" borderId="24" xfId="6" applyFont="1" applyFill="1" applyBorder="1" applyAlignment="1">
      <alignment horizontal="center"/>
    </xf>
    <xf numFmtId="0" fontId="27" fillId="0" borderId="2" xfId="6" applyFont="1" applyBorder="1" applyAlignment="1">
      <alignment horizontal="center"/>
    </xf>
    <xf numFmtId="0" fontId="27" fillId="0" borderId="3" xfId="6" applyFont="1" applyBorder="1" applyAlignment="1">
      <alignment horizontal="center"/>
    </xf>
    <xf numFmtId="0" fontId="28" fillId="0" borderId="2" xfId="6" applyFont="1" applyBorder="1" applyAlignment="1">
      <alignment horizontal="left" vertical="center" wrapText="1"/>
    </xf>
    <xf numFmtId="0" fontId="28" fillId="0" borderId="1" xfId="6" applyFont="1" applyBorder="1" applyAlignment="1">
      <alignment horizontal="left" vertical="center" wrapText="1"/>
    </xf>
    <xf numFmtId="0" fontId="26" fillId="0" borderId="1" xfId="6" applyFont="1" applyBorder="1" applyAlignment="1">
      <alignment horizontal="center" vertical="center" wrapText="1"/>
    </xf>
    <xf numFmtId="0" fontId="26" fillId="0" borderId="3" xfId="6" applyFont="1" applyBorder="1" applyAlignment="1">
      <alignment horizontal="center" vertical="center" wrapText="1"/>
    </xf>
    <xf numFmtId="0" fontId="26" fillId="0" borderId="2" xfId="6" applyFont="1" applyBorder="1" applyAlignment="1">
      <alignment horizontal="center" vertical="top" wrapText="1"/>
    </xf>
    <xf numFmtId="0" fontId="26" fillId="0" borderId="1" xfId="6" applyFont="1" applyBorder="1" applyAlignment="1">
      <alignment horizontal="center" vertical="top" wrapText="1"/>
    </xf>
    <xf numFmtId="0" fontId="26" fillId="0" borderId="3" xfId="6" applyFont="1" applyBorder="1" applyAlignment="1">
      <alignment horizontal="center" vertical="top" wrapText="1"/>
    </xf>
    <xf numFmtId="0" fontId="26" fillId="0" borderId="0" xfId="6" applyFont="1" applyAlignment="1"/>
    <xf numFmtId="0" fontId="26" fillId="0" borderId="23" xfId="6" applyFont="1" applyBorder="1" applyAlignment="1">
      <alignment horizontal="center" vertical="center"/>
    </xf>
    <xf numFmtId="0" fontId="26" fillId="0" borderId="0" xfId="6" applyFont="1" applyBorder="1" applyAlignment="1">
      <alignment horizontal="center" vertical="center"/>
    </xf>
    <xf numFmtId="0" fontId="26" fillId="0" borderId="24" xfId="6" applyFont="1" applyBorder="1" applyAlignment="1">
      <alignment horizontal="center" vertical="center"/>
    </xf>
    <xf numFmtId="0" fontId="27" fillId="0" borderId="1" xfId="6" applyFont="1" applyBorder="1" applyAlignment="1">
      <alignment horizontal="justify"/>
    </xf>
    <xf numFmtId="0" fontId="27" fillId="0" borderId="4" xfId="6" applyFont="1" applyBorder="1" applyAlignment="1">
      <alignment horizontal="justify"/>
    </xf>
    <xf numFmtId="0" fontId="27" fillId="0" borderId="36" xfId="6" applyFont="1" applyBorder="1" applyAlignment="1">
      <alignment horizontal="justify"/>
    </xf>
    <xf numFmtId="0" fontId="26" fillId="0" borderId="36" xfId="6" applyFont="1" applyBorder="1" applyAlignment="1">
      <alignment horizontal="justify"/>
    </xf>
    <xf numFmtId="0" fontId="27" fillId="0" borderId="4" xfId="6" applyFont="1" applyBorder="1" applyAlignment="1">
      <alignment horizontal="justify"/>
    </xf>
    <xf numFmtId="0" fontId="27" fillId="0" borderId="6" xfId="6" applyFont="1" applyBorder="1" applyAlignment="1">
      <alignment horizontal="justify"/>
    </xf>
    <xf numFmtId="0" fontId="27" fillId="0" borderId="7" xfId="6" applyFont="1" applyBorder="1" applyAlignment="1">
      <alignment horizontal="justify"/>
    </xf>
    <xf numFmtId="0" fontId="27" fillId="0" borderId="1" xfId="6" applyFont="1" applyBorder="1" applyAlignment="1">
      <alignment horizontal="justify"/>
    </xf>
    <xf numFmtId="0" fontId="26" fillId="0" borderId="1" xfId="6" applyFont="1" applyBorder="1" applyAlignment="1">
      <alignment horizontal="justify"/>
    </xf>
    <xf numFmtId="0" fontId="26" fillId="0" borderId="3" xfId="6" applyFont="1" applyBorder="1" applyAlignment="1">
      <alignment horizontal="justify"/>
    </xf>
    <xf numFmtId="0" fontId="26" fillId="0" borderId="1" xfId="7" applyFont="1" applyBorder="1" applyAlignment="1">
      <alignment horizontal="justify" vertical="center" wrapText="1"/>
    </xf>
    <xf numFmtId="0" fontId="26" fillId="0" borderId="3" xfId="7" applyFont="1" applyBorder="1" applyAlignment="1">
      <alignment horizontal="justify" vertical="center" wrapText="1"/>
    </xf>
    <xf numFmtId="0" fontId="27" fillId="0" borderId="37" xfId="6" applyFont="1" applyBorder="1" applyAlignment="1">
      <alignment horizontal="center"/>
    </xf>
    <xf numFmtId="0" fontId="26" fillId="0" borderId="4" xfId="6" applyFont="1" applyBorder="1" applyAlignment="1">
      <alignment horizontal="center"/>
    </xf>
    <xf numFmtId="0" fontId="26" fillId="0" borderId="7" xfId="6" applyFont="1" applyBorder="1" applyAlignment="1">
      <alignment horizontal="center"/>
    </xf>
    <xf numFmtId="0" fontId="27" fillId="0" borderId="4" xfId="6" applyFont="1" applyBorder="1" applyAlignment="1">
      <alignment horizontal="center"/>
    </xf>
    <xf numFmtId="0" fontId="27" fillId="0" borderId="7" xfId="6" applyFont="1" applyBorder="1" applyAlignment="1">
      <alignment horizontal="center"/>
    </xf>
    <xf numFmtId="167" fontId="26" fillId="0" borderId="0" xfId="6" applyNumberFormat="1" applyFont="1" applyBorder="1" applyAlignment="1">
      <alignment horizontal="center"/>
    </xf>
    <xf numFmtId="167" fontId="3" fillId="0" borderId="0" xfId="8" applyNumberFormat="1" applyFont="1" applyAlignment="1">
      <alignment horizontal="center"/>
    </xf>
    <xf numFmtId="167" fontId="29" fillId="0" borderId="36" xfId="8" applyNumberFormat="1" applyFont="1" applyBorder="1" applyAlignment="1">
      <alignment horizontal="center"/>
    </xf>
    <xf numFmtId="167" fontId="29" fillId="0" borderId="13" xfId="6" applyNumberFormat="1" applyFont="1" applyBorder="1" applyAlignment="1">
      <alignment horizontal="center"/>
    </xf>
    <xf numFmtId="167" fontId="29" fillId="0" borderId="0" xfId="6" applyNumberFormat="1" applyFont="1" applyBorder="1" applyAlignment="1">
      <alignment horizontal="center"/>
    </xf>
    <xf numFmtId="167" fontId="29" fillId="0" borderId="24" xfId="6" applyNumberFormat="1" applyFont="1" applyBorder="1" applyAlignment="1">
      <alignment horizontal="center"/>
    </xf>
    <xf numFmtId="0" fontId="26" fillId="0" borderId="36" xfId="6" applyFont="1" applyBorder="1" applyAlignment="1">
      <alignment horizontal="justify" vertical="center" wrapText="1"/>
    </xf>
    <xf numFmtId="0" fontId="26" fillId="0" borderId="38" xfId="6" applyFont="1" applyBorder="1" applyAlignment="1">
      <alignment horizontal="justify" vertical="center" wrapText="1"/>
    </xf>
    <xf numFmtId="0" fontId="30" fillId="0" borderId="34" xfId="6" applyFont="1" applyBorder="1" applyAlignment="1">
      <alignment wrapText="1"/>
    </xf>
    <xf numFmtId="0" fontId="30" fillId="0" borderId="0" xfId="6" applyFont="1" applyBorder="1" applyAlignment="1"/>
    <xf numFmtId="0" fontId="30" fillId="0" borderId="24" xfId="6" applyFont="1" applyBorder="1" applyAlignment="1"/>
    <xf numFmtId="0" fontId="31" fillId="0" borderId="2" xfId="8" applyFont="1" applyBorder="1" applyAlignment="1">
      <alignment horizontal="justify" vertical="center" wrapText="1"/>
    </xf>
    <xf numFmtId="0" fontId="31" fillId="0" borderId="1" xfId="8" applyFont="1" applyBorder="1" applyAlignment="1">
      <alignment horizontal="justify" vertical="center" wrapText="1"/>
    </xf>
    <xf numFmtId="0" fontId="27" fillId="2" borderId="2" xfId="6" applyFont="1" applyFill="1" applyBorder="1" applyAlignment="1">
      <alignment horizontal="center"/>
    </xf>
    <xf numFmtId="0" fontId="27" fillId="2" borderId="1" xfId="6" applyFont="1" applyFill="1" applyBorder="1" applyAlignment="1">
      <alignment horizontal="center"/>
    </xf>
    <xf numFmtId="0" fontId="27" fillId="2" borderId="3" xfId="6" applyFont="1" applyFill="1" applyBorder="1" applyAlignment="1">
      <alignment horizontal="center"/>
    </xf>
    <xf numFmtId="0" fontId="26" fillId="0" borderId="9" xfId="6" applyFont="1" applyBorder="1" applyAlignment="1">
      <alignment horizontal="justify" vertical="center" wrapText="1"/>
    </xf>
    <xf numFmtId="0" fontId="26" fillId="0" borderId="10" xfId="6" applyFont="1" applyBorder="1" applyAlignment="1">
      <alignment horizontal="justify" vertical="center" wrapText="1"/>
    </xf>
    <xf numFmtId="0" fontId="26" fillId="0" borderId="17" xfId="6" applyFont="1" applyBorder="1" applyAlignment="1">
      <alignment horizontal="justify" vertical="center" wrapText="1"/>
    </xf>
    <xf numFmtId="0" fontId="25" fillId="0" borderId="31" xfId="6" applyFont="1" applyBorder="1" applyAlignment="1">
      <alignment horizontal="center" vertical="center"/>
    </xf>
    <xf numFmtId="0" fontId="25" fillId="0" borderId="32" xfId="6" applyFont="1" applyBorder="1" applyAlignment="1">
      <alignment horizontal="center" vertical="center"/>
    </xf>
    <xf numFmtId="0" fontId="25" fillId="0" borderId="33" xfId="6" applyFont="1" applyBorder="1" applyAlignment="1">
      <alignment horizontal="center" vertical="center"/>
    </xf>
    <xf numFmtId="0" fontId="27" fillId="0" borderId="14" xfId="6" applyFont="1" applyBorder="1" applyAlignment="1">
      <alignment vertical="center" wrapText="1"/>
    </xf>
    <xf numFmtId="0" fontId="27" fillId="0" borderId="0" xfId="6" applyFont="1" applyBorder="1" applyAlignment="1">
      <alignment vertical="center" wrapText="1"/>
    </xf>
    <xf numFmtId="0" fontId="27" fillId="0" borderId="24" xfId="6" applyFont="1" applyBorder="1" applyAlignment="1">
      <alignment vertical="center" wrapText="1"/>
    </xf>
    <xf numFmtId="0" fontId="27" fillId="0" borderId="2" xfId="6" applyFont="1" applyBorder="1" applyAlignment="1">
      <alignment horizontal="justify" wrapText="1"/>
    </xf>
    <xf numFmtId="0" fontId="26" fillId="0" borderId="1" xfId="6" applyFont="1" applyBorder="1" applyAlignment="1">
      <alignment horizontal="justify" vertical="center"/>
    </xf>
    <xf numFmtId="0" fontId="26" fillId="0" borderId="3" xfId="6" applyFont="1" applyBorder="1" applyAlignment="1">
      <alignment horizontal="justify" vertical="center"/>
    </xf>
    <xf numFmtId="0" fontId="30" fillId="0" borderId="1" xfId="6" applyFont="1" applyBorder="1" applyAlignment="1">
      <alignment horizontal="justify"/>
    </xf>
    <xf numFmtId="0" fontId="27" fillId="0" borderId="28" xfId="6" applyFont="1" applyBorder="1" applyAlignment="1">
      <alignment horizontal="justify" vertical="center" wrapText="1"/>
    </xf>
    <xf numFmtId="0" fontId="26" fillId="0" borderId="29" xfId="6" applyFont="1" applyBorder="1" applyAlignment="1">
      <alignment horizontal="justify" vertical="center" wrapText="1"/>
    </xf>
    <xf numFmtId="0" fontId="26" fillId="0" borderId="30" xfId="6" applyFont="1" applyBorder="1" applyAlignment="1">
      <alignment horizontal="justify" vertical="center"/>
    </xf>
    <xf numFmtId="0" fontId="27" fillId="0" borderId="2" xfId="6" applyFont="1" applyBorder="1" applyAlignment="1">
      <alignment horizontal="justify" vertical="center" wrapText="1"/>
    </xf>
    <xf numFmtId="0" fontId="30" fillId="0" borderId="34" xfId="6" applyFont="1" applyBorder="1" applyAlignment="1">
      <alignment horizontal="justify" wrapText="1"/>
    </xf>
    <xf numFmtId="0" fontId="32" fillId="0" borderId="0" xfId="6" applyFont="1" applyBorder="1" applyAlignment="1">
      <alignment horizontal="justify"/>
    </xf>
    <xf numFmtId="0" fontId="26" fillId="0" borderId="0" xfId="6" applyFont="1" applyBorder="1" applyAlignment="1">
      <alignment horizontal="justify"/>
    </xf>
    <xf numFmtId="0" fontId="26" fillId="0" borderId="24" xfId="6" applyFont="1" applyBorder="1" applyAlignment="1">
      <alignment horizontal="justify"/>
    </xf>
    <xf numFmtId="0" fontId="25" fillId="0" borderId="34" xfId="6" applyFont="1" applyBorder="1" applyAlignment="1">
      <alignment horizontal="center"/>
    </xf>
    <xf numFmtId="0" fontId="25" fillId="0" borderId="0" xfId="6" applyFont="1" applyBorder="1" applyAlignment="1">
      <alignment horizontal="center"/>
    </xf>
    <xf numFmtId="0" fontId="33" fillId="0" borderId="0" xfId="6" applyFont="1" applyBorder="1" applyAlignment="1">
      <alignment horizontal="justify"/>
    </xf>
    <xf numFmtId="0" fontId="26" fillId="0" borderId="34" xfId="6" applyFont="1" applyBorder="1" applyAlignment="1">
      <alignment horizontal="justify"/>
    </xf>
    <xf numFmtId="0" fontId="27" fillId="0" borderId="2" xfId="6" applyFont="1" applyBorder="1" applyAlignment="1">
      <alignment horizontal="justify" vertical="center"/>
    </xf>
    <xf numFmtId="0" fontId="27" fillId="0" borderId="2" xfId="6" applyFont="1" applyBorder="1" applyAlignment="1">
      <alignment horizontal="justify" wrapText="1" shrinkToFit="1"/>
    </xf>
    <xf numFmtId="0" fontId="27" fillId="0" borderId="5" xfId="6" applyFont="1" applyBorder="1" applyAlignment="1">
      <alignment horizontal="justify"/>
    </xf>
    <xf numFmtId="0" fontId="27" fillId="0" borderId="3" xfId="6" applyFont="1" applyBorder="1" applyAlignment="1">
      <alignment horizontal="justify"/>
    </xf>
    <xf numFmtId="0" fontId="32" fillId="0" borderId="34" xfId="6" applyFont="1" applyBorder="1" applyAlignment="1">
      <alignment horizontal="justify"/>
    </xf>
    <xf numFmtId="0" fontId="25" fillId="0" borderId="34" xfId="6" applyFont="1" applyBorder="1" applyAlignment="1">
      <alignment horizontal="center" vertical="center" wrapText="1"/>
    </xf>
    <xf numFmtId="0" fontId="25" fillId="0" borderId="0" xfId="6" applyFont="1" applyBorder="1" applyAlignment="1">
      <alignment horizontal="center" vertical="center" wrapText="1"/>
    </xf>
    <xf numFmtId="167" fontId="26" fillId="0" borderId="0" xfId="6" applyNumberFormat="1" applyFont="1" applyBorder="1" applyAlignment="1">
      <alignment horizontal="justify"/>
    </xf>
    <xf numFmtId="0" fontId="27" fillId="0" borderId="2" xfId="6" applyFont="1" applyBorder="1" applyAlignment="1">
      <alignment horizontal="justify"/>
    </xf>
    <xf numFmtId="167" fontId="26" fillId="0" borderId="36" xfId="6" applyNumberFormat="1" applyFont="1" applyFill="1" applyBorder="1" applyAlignment="1">
      <alignment horizontal="center"/>
    </xf>
    <xf numFmtId="167" fontId="26" fillId="0" borderId="21" xfId="6" applyNumberFormat="1" applyFont="1" applyBorder="1" applyAlignment="1">
      <alignment horizontal="center"/>
    </xf>
    <xf numFmtId="167" fontId="26" fillId="0" borderId="3" xfId="6" applyNumberFormat="1" applyFont="1" applyBorder="1" applyAlignment="1">
      <alignment horizontal="center"/>
    </xf>
    <xf numFmtId="167" fontId="26" fillId="0" borderId="0" xfId="6" applyNumberFormat="1" applyFont="1"/>
    <xf numFmtId="0" fontId="27" fillId="0" borderId="8" xfId="6" applyFont="1" applyBorder="1" applyAlignment="1">
      <alignment horizontal="justify" vertical="center" wrapText="1"/>
    </xf>
    <xf numFmtId="0" fontId="27" fillId="0" borderId="8" xfId="6" applyFont="1" applyBorder="1" applyAlignment="1">
      <alignment horizontal="justify" wrapText="1"/>
    </xf>
    <xf numFmtId="0" fontId="26" fillId="0" borderId="12" xfId="6" applyFont="1" applyBorder="1" applyAlignment="1">
      <alignment horizontal="justify"/>
    </xf>
    <xf numFmtId="0" fontId="26" fillId="0" borderId="22" xfId="6" applyFont="1" applyBorder="1" applyAlignment="1">
      <alignment horizontal="justify"/>
    </xf>
    <xf numFmtId="0" fontId="25" fillId="0" borderId="34" xfId="6" applyFont="1" applyBorder="1" applyAlignment="1">
      <alignment horizontal="justify"/>
    </xf>
    <xf numFmtId="0" fontId="26" fillId="0" borderId="15" xfId="6" applyFont="1" applyBorder="1" applyAlignment="1">
      <alignment horizontal="justify"/>
    </xf>
    <xf numFmtId="0" fontId="26" fillId="0" borderId="39" xfId="6" applyFont="1" applyBorder="1" applyAlignment="1">
      <alignment horizontal="justify"/>
    </xf>
    <xf numFmtId="0" fontId="26" fillId="0" borderId="1" xfId="6" applyFont="1" applyBorder="1" applyAlignment="1">
      <alignment horizontal="justify" vertical="top" wrapText="1"/>
    </xf>
    <xf numFmtId="0" fontId="26" fillId="0" borderId="3" xfId="6" applyFont="1" applyBorder="1" applyAlignment="1">
      <alignment horizontal="justify" vertical="top" wrapText="1"/>
    </xf>
    <xf numFmtId="0" fontId="26" fillId="0" borderId="40" xfId="6" applyFont="1" applyBorder="1" applyAlignment="1">
      <alignment horizontal="justify"/>
    </xf>
    <xf numFmtId="0" fontId="26" fillId="0" borderId="26" xfId="6" applyFont="1" applyBorder="1" applyAlignment="1">
      <alignment horizontal="justify"/>
    </xf>
    <xf numFmtId="0" fontId="26" fillId="0" borderId="27" xfId="6" applyFont="1" applyBorder="1" applyAlignment="1">
      <alignment horizontal="justify"/>
    </xf>
    <xf numFmtId="0" fontId="25" fillId="0" borderId="31" xfId="6" applyFont="1" applyBorder="1" applyAlignment="1">
      <alignment horizontal="justify" wrapText="1"/>
    </xf>
    <xf numFmtId="0" fontId="25" fillId="0" borderId="32" xfId="6" applyFont="1" applyBorder="1" applyAlignment="1">
      <alignment horizontal="justify" wrapText="1"/>
    </xf>
    <xf numFmtId="0" fontId="25" fillId="0" borderId="33" xfId="6" applyFont="1" applyBorder="1" applyAlignment="1">
      <alignment horizontal="justify" wrapText="1"/>
    </xf>
    <xf numFmtId="0" fontId="25" fillId="0" borderId="14" xfId="6" applyFont="1" applyBorder="1" applyAlignment="1">
      <alignment horizontal="justify" wrapText="1"/>
    </xf>
    <xf numFmtId="0" fontId="25" fillId="0" borderId="15" xfId="6" applyFont="1" applyBorder="1" applyAlignment="1">
      <alignment horizontal="justify" wrapText="1"/>
    </xf>
    <xf numFmtId="0" fontId="25" fillId="0" borderId="39" xfId="6" applyFont="1" applyBorder="1" applyAlignment="1">
      <alignment horizontal="justify" wrapText="1"/>
    </xf>
    <xf numFmtId="0" fontId="27" fillId="2" borderId="2" xfId="6" applyFont="1" applyFill="1" applyBorder="1" applyAlignment="1">
      <alignment horizontal="justify"/>
    </xf>
    <xf numFmtId="0" fontId="27" fillId="2" borderId="1" xfId="6" applyFont="1" applyFill="1" applyBorder="1" applyAlignment="1">
      <alignment horizontal="justify"/>
    </xf>
    <xf numFmtId="0" fontId="27" fillId="2" borderId="3" xfId="6" applyFont="1" applyFill="1" applyBorder="1" applyAlignment="1">
      <alignment horizontal="justify"/>
    </xf>
    <xf numFmtId="0" fontId="27" fillId="0" borderId="30" xfId="6" applyFont="1" applyBorder="1" applyAlignment="1">
      <alignment horizontal="justify"/>
    </xf>
    <xf numFmtId="0" fontId="27" fillId="0" borderId="37" xfId="6" applyFont="1" applyBorder="1" applyAlignment="1">
      <alignment horizontal="justify"/>
    </xf>
    <xf numFmtId="0" fontId="27" fillId="0" borderId="41" xfId="6" applyFont="1" applyBorder="1" applyAlignment="1">
      <alignment horizontal="justify"/>
    </xf>
    <xf numFmtId="0" fontId="26" fillId="0" borderId="2" xfId="6" applyFont="1" applyBorder="1" applyAlignment="1">
      <alignment horizontal="justify" vertical="top" wrapText="1"/>
    </xf>
    <xf numFmtId="0" fontId="26" fillId="0" borderId="4" xfId="6" applyFont="1" applyBorder="1" applyAlignment="1">
      <alignment horizontal="justify" vertical="top" wrapText="1"/>
    </xf>
    <xf numFmtId="0" fontId="26" fillId="0" borderId="28" xfId="6" applyFont="1" applyBorder="1" applyAlignment="1">
      <alignment horizontal="justify" vertical="top" wrapText="1"/>
    </xf>
    <xf numFmtId="0" fontId="26" fillId="0" borderId="36" xfId="6" applyFont="1" applyBorder="1" applyAlignment="1">
      <alignment horizontal="justify" vertical="top" wrapText="1"/>
    </xf>
    <xf numFmtId="0" fontId="26" fillId="0" borderId="21" xfId="6" applyFont="1" applyBorder="1" applyAlignment="1">
      <alignment horizontal="justify" vertical="top" wrapText="1"/>
    </xf>
    <xf numFmtId="0" fontId="26" fillId="0" borderId="2" xfId="6" applyFont="1" applyBorder="1" applyAlignment="1">
      <alignment horizontal="justify" vertical="center" wrapText="1"/>
    </xf>
  </cellXfs>
  <cellStyles count="9">
    <cellStyle name="Millares" xfId="1" builtinId="3"/>
    <cellStyle name="Normal" xfId="0" builtinId="0"/>
    <cellStyle name="Normal 2" xfId="2"/>
    <cellStyle name="Normal 2 2" xfId="8"/>
    <cellStyle name="Normal 3" xfId="3"/>
    <cellStyle name="Normal 3 4" xfId="4"/>
    <cellStyle name="Normal 3 4 2" xfId="7"/>
    <cellStyle name="Normal 4" xfId="5"/>
    <cellStyle name="Normal 4 2"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lopez/Desktop/LEER/POA%202016/3%20FUENTE%20DE%20INDICADORES%20FOPAVI%20POA%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A%202017/FOPAVI/0%20MATRICES%20POA%202017%20-%20FOPA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ente"/>
      <sheetName val="DÉFICIT HABITACIONAL"/>
      <sheetName val="INCIDENCIA REDUC.DEFICIT.CUALI"/>
      <sheetName val="INCIDENCIA REDUC.DEFICI. CUANTI"/>
      <sheetName val="Hoja2"/>
      <sheetName val="Hoja3"/>
    </sheetNames>
    <sheetDataSet>
      <sheetData sheetId="0" refreshError="1">
        <row r="21">
          <cell r="C21">
            <v>9.1270983550160445E-3</v>
          </cell>
          <cell r="D21">
            <v>7.0242547208626462E-3</v>
          </cell>
          <cell r="E21">
            <v>3.7758221692043067E-3</v>
          </cell>
          <cell r="F21">
            <v>9.6516504414618912E-4</v>
          </cell>
          <cell r="G21">
            <v>0.33762807631392017</v>
          </cell>
          <cell r="H21">
            <v>3.8125650929052034E-2</v>
          </cell>
          <cell r="I21">
            <v>4.2588148196609839E-2</v>
          </cell>
          <cell r="J21">
            <v>4.7572967873823507E-2</v>
          </cell>
        </row>
        <row r="22">
          <cell r="C22">
            <v>0.78584316836688139</v>
          </cell>
          <cell r="D22">
            <v>0.78869423152210205</v>
          </cell>
          <cell r="E22">
            <v>0.98661570856366565</v>
          </cell>
          <cell r="F22">
            <v>0.58038591321324173</v>
          </cell>
          <cell r="G22">
            <v>0.87275795217467267</v>
          </cell>
          <cell r="H22">
            <v>1.4442215126611766</v>
          </cell>
          <cell r="I22">
            <v>1.6132634672757189</v>
          </cell>
          <cell r="J22">
            <v>1.8020912941885154</v>
          </cell>
        </row>
        <row r="23">
          <cell r="C23">
            <v>0.79497026672189741</v>
          </cell>
          <cell r="D23">
            <v>0.79571848624296471</v>
          </cell>
          <cell r="E23">
            <v>0.99039153073287001</v>
          </cell>
          <cell r="F23">
            <v>0.58135107825738785</v>
          </cell>
          <cell r="G23">
            <v>1.2103860284885928</v>
          </cell>
          <cell r="H23">
            <v>1.4823471635902286</v>
          </cell>
          <cell r="I23">
            <v>1.6558516154723288</v>
          </cell>
          <cell r="J23">
            <v>1.8496642620623389</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
      <sheetName val="PRODUCTO"/>
      <sheetName val="SUBPRODUCTO"/>
      <sheetName val="progra mensual P19"/>
      <sheetName val="progra y costeo de P y Sp"/>
      <sheetName val="CCC ADMON"/>
      <sheetName val="CCC 511"/>
      <sheetName val="RRHH"/>
      <sheetName val="fuente"/>
      <sheetName val="DÉFICIT HABITACIONAL"/>
      <sheetName val="INCIDENCIA REDUC.DEFICIT.CUALI"/>
      <sheetName val="INCIDENCIA REDUC.DEFICI. CUANTI"/>
      <sheetName val="Sheet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1">
          <cell r="K21">
            <v>5.3141246289360899E-2</v>
          </cell>
        </row>
        <row r="22">
          <cell r="J22">
            <v>1.8020912941885154</v>
          </cell>
        </row>
        <row r="23">
          <cell r="K23">
            <v>2.0661621188651673</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4"/>
  <sheetViews>
    <sheetView view="pageBreakPreview" zoomScale="96" zoomScaleSheetLayoutView="96" workbookViewId="0">
      <selection activeCell="G24" sqref="G24"/>
    </sheetView>
  </sheetViews>
  <sheetFormatPr baseColWidth="10" defaultRowHeight="15" x14ac:dyDescent="0.25"/>
  <cols>
    <col min="1" max="1" width="27.42578125" style="15" customWidth="1"/>
    <col min="2" max="2" width="19.7109375" bestFit="1" customWidth="1"/>
    <col min="3" max="3" width="11.5703125" bestFit="1" customWidth="1"/>
    <col min="4" max="4" width="19.42578125" bestFit="1" customWidth="1"/>
    <col min="5" max="5" width="11.5703125" bestFit="1" customWidth="1"/>
    <col min="6" max="6" width="20.85546875" bestFit="1" customWidth="1"/>
    <col min="7" max="7" width="14.140625" customWidth="1"/>
    <col min="8" max="8" width="12.42578125" customWidth="1"/>
    <col min="9" max="9" width="16" customWidth="1"/>
    <col min="10" max="10" width="10.5703125" customWidth="1"/>
    <col min="11" max="11" width="12.140625" customWidth="1"/>
    <col min="12" max="12" width="11.140625" bestFit="1" customWidth="1"/>
  </cols>
  <sheetData>
    <row r="1" spans="1:13" ht="26.25" x14ac:dyDescent="0.4">
      <c r="A1" s="88" t="s">
        <v>33</v>
      </c>
      <c r="B1" s="89"/>
      <c r="C1" s="89"/>
      <c r="D1" s="89"/>
      <c r="E1" s="89"/>
      <c r="F1" s="89"/>
      <c r="G1" s="89"/>
      <c r="H1" s="89"/>
      <c r="I1" s="89"/>
      <c r="J1" s="89"/>
      <c r="K1" s="89"/>
      <c r="L1" s="89"/>
      <c r="M1" s="90"/>
    </row>
    <row r="2" spans="1:13" ht="18" x14ac:dyDescent="0.25">
      <c r="A2" s="134" t="s">
        <v>65</v>
      </c>
      <c r="B2" s="135"/>
      <c r="C2" s="135"/>
      <c r="D2" s="135"/>
      <c r="E2" s="135"/>
      <c r="F2" s="135"/>
      <c r="G2" s="135"/>
      <c r="H2" s="135"/>
      <c r="I2" s="135"/>
      <c r="J2" s="135"/>
      <c r="K2" s="135"/>
      <c r="L2" s="135"/>
      <c r="M2" s="136"/>
    </row>
    <row r="3" spans="1:13" ht="26.25" customHeight="1" x14ac:dyDescent="0.25">
      <c r="A3" s="137"/>
      <c r="B3" s="138"/>
      <c r="C3" s="138"/>
      <c r="D3" s="138"/>
      <c r="E3" s="138"/>
      <c r="F3" s="138"/>
      <c r="G3" s="138"/>
      <c r="H3" s="138"/>
      <c r="I3" s="138"/>
      <c r="J3" s="138"/>
      <c r="K3" s="138"/>
      <c r="L3" s="138"/>
      <c r="M3" s="139"/>
    </row>
    <row r="4" spans="1:13" ht="31.5" x14ac:dyDescent="0.25">
      <c r="A4" s="7" t="s">
        <v>34</v>
      </c>
      <c r="B4" s="140" t="s">
        <v>60</v>
      </c>
      <c r="C4" s="140"/>
      <c r="D4" s="140"/>
      <c r="E4" s="140"/>
      <c r="F4" s="140"/>
      <c r="G4" s="140"/>
      <c r="H4" s="140"/>
      <c r="I4" s="140"/>
      <c r="J4" s="140"/>
      <c r="K4" s="140"/>
      <c r="L4" s="140"/>
      <c r="M4" s="141"/>
    </row>
    <row r="5" spans="1:13" ht="31.5" x14ac:dyDescent="0.25">
      <c r="A5" s="7" t="s">
        <v>35</v>
      </c>
      <c r="B5" s="2" t="s">
        <v>18</v>
      </c>
      <c r="C5" s="3"/>
      <c r="D5" s="109" t="s">
        <v>36</v>
      </c>
      <c r="E5" s="110"/>
      <c r="F5" s="111"/>
      <c r="G5" s="16" t="s">
        <v>19</v>
      </c>
      <c r="H5" s="142"/>
      <c r="I5" s="142"/>
      <c r="J5" s="142"/>
      <c r="K5" s="142"/>
      <c r="L5" s="142"/>
      <c r="M5" s="143"/>
    </row>
    <row r="6" spans="1:13" ht="15.75" x14ac:dyDescent="0.25">
      <c r="A6" s="155" t="s">
        <v>37</v>
      </c>
      <c r="B6" s="153" t="s">
        <v>38</v>
      </c>
      <c r="C6" s="154"/>
      <c r="D6" s="104" t="s">
        <v>89</v>
      </c>
      <c r="E6" s="104"/>
      <c r="F6" s="104"/>
      <c r="G6" s="104"/>
      <c r="H6" s="104"/>
      <c r="I6" s="104"/>
      <c r="J6" s="104"/>
      <c r="K6" s="104"/>
      <c r="L6" s="104"/>
      <c r="M6" s="105"/>
    </row>
    <row r="7" spans="1:13" ht="15.75" x14ac:dyDescent="0.25">
      <c r="A7" s="156"/>
      <c r="B7" s="153" t="s">
        <v>39</v>
      </c>
      <c r="C7" s="154"/>
      <c r="D7" s="104" t="s">
        <v>95</v>
      </c>
      <c r="E7" s="104"/>
      <c r="F7" s="104"/>
      <c r="G7" s="104"/>
      <c r="H7" s="104"/>
      <c r="I7" s="104"/>
      <c r="J7" s="104"/>
      <c r="K7" s="104"/>
      <c r="L7" s="104"/>
      <c r="M7" s="105"/>
    </row>
    <row r="8" spans="1:13" ht="15.75" x14ac:dyDescent="0.25">
      <c r="A8" s="157"/>
      <c r="B8" s="153" t="s">
        <v>40</v>
      </c>
      <c r="C8" s="154"/>
      <c r="D8" s="104" t="s">
        <v>66</v>
      </c>
      <c r="E8" s="104"/>
      <c r="F8" s="104"/>
      <c r="G8" s="104"/>
      <c r="H8" s="104"/>
      <c r="I8" s="104"/>
      <c r="J8" s="104"/>
      <c r="K8" s="104"/>
      <c r="L8" s="104"/>
      <c r="M8" s="105"/>
    </row>
    <row r="9" spans="1:13" ht="41.25" customHeight="1" x14ac:dyDescent="0.25">
      <c r="A9" s="79" t="s">
        <v>58</v>
      </c>
      <c r="B9" s="106" t="s">
        <v>144</v>
      </c>
      <c r="C9" s="107"/>
      <c r="D9" s="107"/>
      <c r="E9" s="107"/>
      <c r="F9" s="107"/>
      <c r="G9" s="107"/>
      <c r="H9" s="107"/>
      <c r="I9" s="107"/>
      <c r="J9" s="107"/>
      <c r="K9" s="107"/>
      <c r="L9" s="107"/>
      <c r="M9" s="108"/>
    </row>
    <row r="10" spans="1:13" ht="52.5" customHeight="1" x14ac:dyDescent="0.25">
      <c r="A10" s="7" t="s">
        <v>55</v>
      </c>
      <c r="B10" s="102" t="s">
        <v>111</v>
      </c>
      <c r="C10" s="102"/>
      <c r="D10" s="102"/>
      <c r="E10" s="102"/>
      <c r="F10" s="102"/>
      <c r="G10" s="102"/>
      <c r="H10" s="102"/>
      <c r="I10" s="102"/>
      <c r="J10" s="102"/>
      <c r="K10" s="102"/>
      <c r="L10" s="102"/>
      <c r="M10" s="103"/>
    </row>
    <row r="11" spans="1:13" ht="15.75" x14ac:dyDescent="0.25">
      <c r="A11" s="144"/>
      <c r="B11" s="145"/>
      <c r="C11" s="145"/>
      <c r="D11" s="145"/>
      <c r="E11" s="145"/>
      <c r="F11" s="145"/>
      <c r="G11" s="145"/>
      <c r="H11" s="145"/>
      <c r="I11" s="145"/>
      <c r="J11" s="145"/>
      <c r="K11" s="145"/>
      <c r="L11" s="145"/>
      <c r="M11" s="146"/>
    </row>
    <row r="12" spans="1:13" ht="27" customHeight="1" x14ac:dyDescent="0.25">
      <c r="A12" s="147" t="s">
        <v>67</v>
      </c>
      <c r="B12" s="148"/>
      <c r="C12" s="148"/>
      <c r="D12" s="148"/>
      <c r="E12" s="148"/>
      <c r="F12" s="148"/>
      <c r="G12" s="148"/>
      <c r="H12" s="148"/>
      <c r="I12" s="148"/>
      <c r="J12" s="148"/>
      <c r="K12" s="148"/>
      <c r="L12" s="148"/>
      <c r="M12" s="149"/>
    </row>
    <row r="13" spans="1:13" x14ac:dyDescent="0.25">
      <c r="A13" s="94"/>
      <c r="B13" s="95"/>
      <c r="C13" s="95"/>
      <c r="D13" s="95"/>
      <c r="E13" s="95"/>
      <c r="F13" s="95"/>
      <c r="G13" s="95"/>
      <c r="H13" s="95"/>
      <c r="I13" s="95"/>
      <c r="J13" s="95"/>
      <c r="K13" s="95"/>
      <c r="L13" s="95"/>
      <c r="M13" s="96"/>
    </row>
    <row r="14" spans="1:13" ht="33.75" customHeight="1" x14ac:dyDescent="0.25">
      <c r="A14" s="7" t="s">
        <v>41</v>
      </c>
      <c r="B14" s="150" t="s">
        <v>61</v>
      </c>
      <c r="C14" s="151"/>
      <c r="D14" s="151"/>
      <c r="E14" s="151"/>
      <c r="F14" s="151"/>
      <c r="G14" s="151"/>
      <c r="H14" s="151"/>
      <c r="I14" s="151"/>
      <c r="J14" s="151"/>
      <c r="K14" s="151"/>
      <c r="L14" s="151"/>
      <c r="M14" s="152"/>
    </row>
    <row r="15" spans="1:13" ht="64.5" customHeight="1" x14ac:dyDescent="0.25">
      <c r="A15" s="10" t="s">
        <v>42</v>
      </c>
      <c r="B15" s="102" t="s">
        <v>62</v>
      </c>
      <c r="C15" s="102"/>
      <c r="D15" s="102"/>
      <c r="E15" s="102"/>
      <c r="F15" s="102"/>
      <c r="G15" s="102"/>
      <c r="H15" s="102"/>
      <c r="I15" s="102"/>
      <c r="J15" s="102"/>
      <c r="K15" s="102"/>
      <c r="L15" s="102"/>
      <c r="M15" s="103"/>
    </row>
    <row r="16" spans="1:13" ht="57" customHeight="1" x14ac:dyDescent="0.25">
      <c r="A16" s="10" t="s">
        <v>43</v>
      </c>
      <c r="B16" s="102" t="s">
        <v>63</v>
      </c>
      <c r="C16" s="102"/>
      <c r="D16" s="102"/>
      <c r="E16" s="102"/>
      <c r="F16" s="102"/>
      <c r="G16" s="102"/>
      <c r="H16" s="102"/>
      <c r="I16" s="102"/>
      <c r="J16" s="102"/>
      <c r="K16" s="102"/>
      <c r="L16" s="102"/>
      <c r="M16" s="103"/>
    </row>
    <row r="17" spans="1:13" ht="31.5" x14ac:dyDescent="0.25">
      <c r="A17" s="79" t="s">
        <v>44</v>
      </c>
      <c r="B17" s="150" t="s">
        <v>0</v>
      </c>
      <c r="C17" s="151"/>
      <c r="D17" s="151"/>
      <c r="E17" s="151"/>
      <c r="F17" s="151"/>
      <c r="G17" s="151"/>
      <c r="H17" s="151"/>
      <c r="I17" s="151"/>
      <c r="J17" s="151"/>
      <c r="K17" s="151"/>
      <c r="L17" s="151"/>
      <c r="M17" s="152"/>
    </row>
    <row r="18" spans="1:13" ht="15.75" x14ac:dyDescent="0.25">
      <c r="A18" s="11" t="s">
        <v>64</v>
      </c>
      <c r="B18" s="1" t="s">
        <v>20</v>
      </c>
      <c r="C18" s="1" t="s">
        <v>19</v>
      </c>
      <c r="D18" s="1" t="s">
        <v>21</v>
      </c>
      <c r="E18" s="1"/>
      <c r="F18" s="1" t="s">
        <v>22</v>
      </c>
      <c r="G18" s="1"/>
      <c r="H18" s="1" t="s">
        <v>23</v>
      </c>
      <c r="I18" s="30"/>
      <c r="J18" s="142"/>
      <c r="K18" s="142"/>
      <c r="L18" s="142"/>
      <c r="M18" s="143"/>
    </row>
    <row r="19" spans="1:13" ht="31.5" x14ac:dyDescent="0.25">
      <c r="A19" s="7" t="s">
        <v>46</v>
      </c>
      <c r="B19" s="3" t="s">
        <v>24</v>
      </c>
      <c r="C19" s="84"/>
      <c r="D19" s="27" t="s">
        <v>25</v>
      </c>
      <c r="E19" s="27"/>
      <c r="F19" s="3" t="s">
        <v>26</v>
      </c>
      <c r="G19" s="3"/>
      <c r="H19" s="3" t="s">
        <v>27</v>
      </c>
      <c r="I19" s="16" t="s">
        <v>19</v>
      </c>
      <c r="J19" s="142"/>
      <c r="K19" s="142"/>
      <c r="L19" s="142"/>
      <c r="M19" s="143"/>
    </row>
    <row r="20" spans="1:13" ht="27" customHeight="1" x14ac:dyDescent="0.25">
      <c r="A20" s="99" t="s">
        <v>68</v>
      </c>
      <c r="B20" s="100"/>
      <c r="C20" s="100"/>
      <c r="D20" s="100"/>
      <c r="E20" s="100"/>
      <c r="F20" s="100"/>
      <c r="G20" s="100"/>
      <c r="H20" s="100"/>
      <c r="I20" s="100"/>
      <c r="J20" s="100"/>
      <c r="K20" s="100"/>
      <c r="L20" s="100"/>
      <c r="M20" s="101"/>
    </row>
    <row r="21" spans="1:13" x14ac:dyDescent="0.25">
      <c r="A21" s="94"/>
      <c r="B21" s="95"/>
      <c r="C21" s="95"/>
      <c r="D21" s="95"/>
      <c r="E21" s="95"/>
      <c r="F21" s="95"/>
      <c r="G21" s="95"/>
      <c r="H21" s="95"/>
      <c r="I21" s="95"/>
      <c r="J21" s="95"/>
      <c r="K21" s="95"/>
      <c r="L21" s="95"/>
      <c r="M21" s="96"/>
    </row>
    <row r="22" spans="1:13" ht="15.75" x14ac:dyDescent="0.25">
      <c r="A22" s="71" t="s">
        <v>47</v>
      </c>
      <c r="B22" s="72">
        <v>2010</v>
      </c>
      <c r="C22" s="72">
        <v>2011</v>
      </c>
      <c r="D22" s="72">
        <v>2012</v>
      </c>
      <c r="E22" s="72">
        <v>2013</v>
      </c>
      <c r="F22" s="72">
        <v>2014</v>
      </c>
      <c r="G22" s="72">
        <v>2015</v>
      </c>
      <c r="H22" s="72">
        <v>2016</v>
      </c>
      <c r="I22" s="72">
        <v>2017</v>
      </c>
      <c r="J22" s="72">
        <v>2018</v>
      </c>
      <c r="K22" s="72">
        <f>J22+1</f>
        <v>2019</v>
      </c>
      <c r="L22" s="72">
        <f>K22+1</f>
        <v>2020</v>
      </c>
      <c r="M22" s="44">
        <f>L22+1</f>
        <v>2021</v>
      </c>
    </row>
    <row r="23" spans="1:13" x14ac:dyDescent="0.25">
      <c r="A23" s="17" t="s">
        <v>56</v>
      </c>
      <c r="B23" s="74">
        <v>6920</v>
      </c>
      <c r="C23" s="75">
        <v>7400</v>
      </c>
      <c r="D23" s="75">
        <v>7442</v>
      </c>
      <c r="E23" s="75">
        <v>7382</v>
      </c>
      <c r="F23" s="75">
        <v>7420.3909999999996</v>
      </c>
      <c r="G23" s="75">
        <f t="shared" ref="G23:M23" si="0">+F23*1.01</f>
        <v>7494.5949099999998</v>
      </c>
      <c r="H23" s="75">
        <f t="shared" si="0"/>
        <v>7569.5408590999996</v>
      </c>
      <c r="I23" s="75">
        <f t="shared" si="0"/>
        <v>7645.2362676909997</v>
      </c>
      <c r="J23" s="75">
        <f t="shared" si="0"/>
        <v>7721.6886303679094</v>
      </c>
      <c r="K23" s="75">
        <f t="shared" si="0"/>
        <v>7798.9055166715889</v>
      </c>
      <c r="L23" s="75">
        <f t="shared" si="0"/>
        <v>7876.8945718383047</v>
      </c>
      <c r="M23" s="76">
        <f t="shared" si="0"/>
        <v>7955.663517556688</v>
      </c>
    </row>
    <row r="24" spans="1:13" x14ac:dyDescent="0.25">
      <c r="A24" s="17"/>
      <c r="B24" s="77">
        <v>0</v>
      </c>
      <c r="C24" s="74">
        <f t="shared" ref="C24:I24" si="1">+C23-B23</f>
        <v>480</v>
      </c>
      <c r="D24" s="74">
        <f t="shared" si="1"/>
        <v>42</v>
      </c>
      <c r="E24" s="74">
        <f>+E23-D23</f>
        <v>-60</v>
      </c>
      <c r="F24" s="74">
        <f t="shared" si="1"/>
        <v>38.390999999999622</v>
      </c>
      <c r="G24" s="74">
        <f t="shared" si="1"/>
        <v>74.203910000000178</v>
      </c>
      <c r="H24" s="74">
        <f t="shared" si="1"/>
        <v>74.94594909999978</v>
      </c>
      <c r="I24" s="74">
        <f t="shared" si="1"/>
        <v>75.69540859100016</v>
      </c>
      <c r="J24" s="74">
        <f>+J23-I23</f>
        <v>76.452362676909615</v>
      </c>
      <c r="K24" s="74">
        <f>+K23-J23</f>
        <v>77.21688630367953</v>
      </c>
      <c r="L24" s="74">
        <f>+L23-K23</f>
        <v>77.989055166715843</v>
      </c>
      <c r="M24" s="78">
        <f>+M23-L23</f>
        <v>78.768945718383293</v>
      </c>
    </row>
    <row r="25" spans="1:13" x14ac:dyDescent="0.25">
      <c r="A25" s="17" t="s">
        <v>57</v>
      </c>
      <c r="B25" s="77">
        <v>0</v>
      </c>
      <c r="C25" s="77">
        <f t="shared" ref="C25:I25" si="2">+C24/B23*100</f>
        <v>6.9364161849710975</v>
      </c>
      <c r="D25" s="74">
        <f t="shared" si="2"/>
        <v>0.56756756756756754</v>
      </c>
      <c r="E25" s="74">
        <f>+E24/D23*100</f>
        <v>-0.80623488309594193</v>
      </c>
      <c r="F25" s="74">
        <f t="shared" si="2"/>
        <v>0.52006231373610978</v>
      </c>
      <c r="G25" s="74">
        <f t="shared" si="2"/>
        <v>1.0000000000000024</v>
      </c>
      <c r="H25" s="74">
        <f t="shared" si="2"/>
        <v>0.99999999999999711</v>
      </c>
      <c r="I25" s="74">
        <f t="shared" si="2"/>
        <v>1.000000000000002</v>
      </c>
      <c r="J25" s="74">
        <f>+J24/I23*100</f>
        <v>0.999999999999995</v>
      </c>
      <c r="K25" s="74">
        <f>+K24/J23*100</f>
        <v>1.0000000000000056</v>
      </c>
      <c r="L25" s="74">
        <f>+L24/K23*100</f>
        <v>0.99999999999999956</v>
      </c>
      <c r="M25" s="78">
        <f>+M24/L23*100</f>
        <v>1.0000000000000031</v>
      </c>
    </row>
    <row r="26" spans="1:13" ht="74.25" customHeight="1" x14ac:dyDescent="0.25">
      <c r="A26" s="14" t="s">
        <v>49</v>
      </c>
      <c r="B26" s="102" t="s">
        <v>145</v>
      </c>
      <c r="C26" s="102"/>
      <c r="D26" s="102"/>
      <c r="E26" s="102"/>
      <c r="F26" s="102"/>
      <c r="G26" s="102"/>
      <c r="H26" s="102"/>
      <c r="I26" s="102"/>
      <c r="J26" s="102"/>
      <c r="K26" s="102"/>
      <c r="L26" s="102"/>
      <c r="M26" s="103"/>
    </row>
    <row r="27" spans="1:13" ht="42.75" customHeight="1" x14ac:dyDescent="0.25">
      <c r="A27" s="79" t="s">
        <v>50</v>
      </c>
      <c r="B27" s="102" t="s">
        <v>96</v>
      </c>
      <c r="C27" s="102"/>
      <c r="D27" s="102"/>
      <c r="E27" s="102"/>
      <c r="F27" s="102"/>
      <c r="G27" s="102"/>
      <c r="H27" s="102"/>
      <c r="I27" s="102"/>
      <c r="J27" s="102"/>
      <c r="K27" s="102"/>
      <c r="L27" s="102"/>
      <c r="M27" s="103"/>
    </row>
    <row r="28" spans="1:13" x14ac:dyDescent="0.25">
      <c r="A28" s="94"/>
      <c r="B28" s="95"/>
      <c r="C28" s="95"/>
      <c r="D28" s="95"/>
      <c r="E28" s="95"/>
      <c r="F28" s="95"/>
      <c r="G28" s="95"/>
      <c r="H28" s="95"/>
      <c r="I28" s="95"/>
      <c r="J28" s="95"/>
      <c r="K28" s="95"/>
      <c r="L28" s="95"/>
      <c r="M28" s="96"/>
    </row>
    <row r="29" spans="1:13" x14ac:dyDescent="0.25">
      <c r="A29" s="94"/>
      <c r="B29" s="95"/>
      <c r="C29" s="95"/>
      <c r="D29" s="95"/>
      <c r="E29" s="95"/>
      <c r="F29" s="95"/>
      <c r="G29" s="95"/>
      <c r="H29" s="95"/>
      <c r="I29" s="95"/>
      <c r="J29" s="95"/>
      <c r="K29" s="95"/>
      <c r="L29" s="95"/>
      <c r="M29" s="96"/>
    </row>
    <row r="30" spans="1:13" ht="20.25" x14ac:dyDescent="0.3">
      <c r="A30" s="91" t="s">
        <v>69</v>
      </c>
      <c r="B30" s="92"/>
      <c r="C30" s="92"/>
      <c r="D30" s="92"/>
      <c r="E30" s="92"/>
      <c r="F30" s="92"/>
      <c r="G30" s="92"/>
      <c r="H30" s="92"/>
      <c r="I30" s="92"/>
      <c r="J30" s="92"/>
      <c r="K30" s="92"/>
      <c r="L30" s="92"/>
      <c r="M30" s="93"/>
    </row>
    <row r="31" spans="1:13" x14ac:dyDescent="0.25">
      <c r="A31" s="94"/>
      <c r="B31" s="95"/>
      <c r="C31" s="95"/>
      <c r="D31" s="95"/>
      <c r="E31" s="95"/>
      <c r="F31" s="95"/>
      <c r="G31" s="95"/>
      <c r="H31" s="95"/>
      <c r="I31" s="95"/>
      <c r="J31" s="95"/>
      <c r="K31" s="95"/>
      <c r="L31" s="95"/>
      <c r="M31" s="96"/>
    </row>
    <row r="32" spans="1:13" ht="61.5" customHeight="1" x14ac:dyDescent="0.25">
      <c r="A32" s="14" t="s">
        <v>51</v>
      </c>
      <c r="B32" s="97" t="s">
        <v>97</v>
      </c>
      <c r="C32" s="97"/>
      <c r="D32" s="97"/>
      <c r="E32" s="97"/>
      <c r="F32" s="97"/>
      <c r="G32" s="97"/>
      <c r="H32" s="97"/>
      <c r="I32" s="97"/>
      <c r="J32" s="97"/>
      <c r="K32" s="97"/>
      <c r="L32" s="97"/>
      <c r="M32" s="98"/>
    </row>
    <row r="33" spans="1:13" ht="46.5" customHeight="1" x14ac:dyDescent="0.25">
      <c r="A33" s="14" t="s">
        <v>52</v>
      </c>
      <c r="B33" s="97" t="s">
        <v>1</v>
      </c>
      <c r="C33" s="97"/>
      <c r="D33" s="97"/>
      <c r="E33" s="97"/>
      <c r="F33" s="97"/>
      <c r="G33" s="97"/>
      <c r="H33" s="97"/>
      <c r="I33" s="97"/>
      <c r="J33" s="97"/>
      <c r="K33" s="97"/>
      <c r="L33" s="97"/>
      <c r="M33" s="98"/>
    </row>
    <row r="34" spans="1:13" ht="57.75" customHeight="1" x14ac:dyDescent="0.25">
      <c r="A34" s="79" t="s">
        <v>53</v>
      </c>
      <c r="B34" s="158" t="s">
        <v>98</v>
      </c>
      <c r="C34" s="159"/>
      <c r="D34" s="159"/>
      <c r="E34" s="159"/>
      <c r="F34" s="159"/>
      <c r="G34" s="159"/>
      <c r="H34" s="159"/>
      <c r="I34" s="159"/>
      <c r="J34" s="159"/>
      <c r="K34" s="159"/>
      <c r="L34" s="159"/>
      <c r="M34" s="160"/>
    </row>
    <row r="35" spans="1:13" x14ac:dyDescent="0.25">
      <c r="A35" s="94"/>
      <c r="B35" s="95"/>
      <c r="C35" s="95"/>
      <c r="D35" s="95"/>
      <c r="E35" s="95"/>
      <c r="F35" s="95"/>
      <c r="G35" s="95"/>
      <c r="H35" s="95"/>
      <c r="I35" s="95"/>
      <c r="J35" s="95"/>
      <c r="K35" s="95"/>
      <c r="L35" s="95"/>
      <c r="M35" s="96"/>
    </row>
    <row r="36" spans="1:13" ht="20.25" customHeight="1" x14ac:dyDescent="0.3">
      <c r="A36" s="122" t="s">
        <v>54</v>
      </c>
      <c r="B36" s="123"/>
      <c r="C36" s="123"/>
      <c r="D36" s="123"/>
      <c r="E36" s="123"/>
      <c r="F36" s="123"/>
      <c r="G36" s="123"/>
      <c r="H36" s="123"/>
      <c r="I36" s="123"/>
      <c r="J36" s="123"/>
      <c r="K36" s="123"/>
      <c r="L36" s="123"/>
      <c r="M36" s="124"/>
    </row>
    <row r="37" spans="1:13" x14ac:dyDescent="0.25">
      <c r="A37" s="94"/>
      <c r="B37" s="95"/>
      <c r="C37" s="95"/>
      <c r="D37" s="95"/>
      <c r="E37" s="95"/>
      <c r="F37" s="95"/>
      <c r="G37" s="95"/>
      <c r="H37" s="95"/>
      <c r="I37" s="95"/>
      <c r="J37" s="95"/>
      <c r="K37" s="95"/>
      <c r="L37" s="95"/>
      <c r="M37" s="96"/>
    </row>
    <row r="38" spans="1:13" x14ac:dyDescent="0.25">
      <c r="A38" s="114" t="s">
        <v>28</v>
      </c>
      <c r="B38" s="115"/>
      <c r="C38" s="115"/>
      <c r="D38" s="115"/>
      <c r="E38" s="115"/>
      <c r="F38" s="116"/>
      <c r="G38" s="95"/>
      <c r="H38" s="95"/>
      <c r="I38" s="95"/>
      <c r="J38" s="95"/>
      <c r="K38" s="95"/>
      <c r="L38" s="95"/>
      <c r="M38" s="96"/>
    </row>
    <row r="39" spans="1:13" x14ac:dyDescent="0.25">
      <c r="A39" s="117"/>
      <c r="B39" s="118"/>
      <c r="C39" s="118"/>
      <c r="D39" s="118"/>
      <c r="E39" s="118"/>
      <c r="F39" s="119"/>
      <c r="G39" s="95"/>
      <c r="H39" s="95"/>
      <c r="I39" s="95"/>
      <c r="J39" s="95"/>
      <c r="K39" s="95"/>
      <c r="L39" s="95"/>
      <c r="M39" s="96"/>
    </row>
    <row r="40" spans="1:13" ht="15.75" x14ac:dyDescent="0.25">
      <c r="A40" s="120" t="s">
        <v>29</v>
      </c>
      <c r="B40" s="121"/>
      <c r="C40" s="121"/>
      <c r="D40" s="121"/>
      <c r="E40" s="129" t="s">
        <v>30</v>
      </c>
      <c r="F40" s="129"/>
      <c r="G40" s="95"/>
      <c r="H40" s="95"/>
      <c r="I40" s="95"/>
      <c r="J40" s="95"/>
      <c r="K40" s="95"/>
      <c r="L40" s="95"/>
      <c r="M40" s="96"/>
    </row>
    <row r="41" spans="1:13" ht="30" customHeight="1" x14ac:dyDescent="0.25">
      <c r="A41" s="130" t="s">
        <v>59</v>
      </c>
      <c r="B41" s="131"/>
      <c r="C41" s="131"/>
      <c r="D41" s="132"/>
      <c r="E41" s="133"/>
      <c r="F41" s="133"/>
      <c r="G41" s="95"/>
      <c r="H41" s="95"/>
      <c r="I41" s="95"/>
      <c r="J41" s="95"/>
      <c r="K41" s="95"/>
      <c r="L41" s="95"/>
      <c r="M41" s="96"/>
    </row>
    <row r="42" spans="1:13" ht="15.75" x14ac:dyDescent="0.25">
      <c r="A42" s="112" t="s">
        <v>31</v>
      </c>
      <c r="B42" s="113"/>
      <c r="C42" s="113"/>
      <c r="D42" s="113"/>
      <c r="E42" s="113"/>
      <c r="F42" s="113"/>
      <c r="G42" s="95"/>
      <c r="H42" s="95"/>
      <c r="I42" s="95"/>
      <c r="J42" s="95"/>
      <c r="K42" s="95"/>
      <c r="L42" s="95"/>
      <c r="M42" s="96"/>
    </row>
    <row r="43" spans="1:13" ht="121.5" customHeight="1" thickBot="1" x14ac:dyDescent="0.3">
      <c r="A43" s="127" t="s">
        <v>146</v>
      </c>
      <c r="B43" s="128"/>
      <c r="C43" s="128"/>
      <c r="D43" s="128"/>
      <c r="E43" s="128"/>
      <c r="F43" s="128"/>
      <c r="G43" s="125"/>
      <c r="H43" s="125"/>
      <c r="I43" s="125"/>
      <c r="J43" s="125"/>
      <c r="K43" s="125"/>
      <c r="L43" s="125"/>
      <c r="M43" s="126"/>
    </row>
    <row r="64" spans="2:10" x14ac:dyDescent="0.25">
      <c r="B64" s="6"/>
      <c r="C64" s="6"/>
      <c r="D64" s="6"/>
      <c r="E64" s="6"/>
      <c r="F64" s="6"/>
      <c r="G64" s="6"/>
      <c r="H64" s="6"/>
      <c r="I64" s="6"/>
      <c r="J64" s="6"/>
    </row>
    <row r="65" spans="2:10" x14ac:dyDescent="0.25">
      <c r="B65" s="6"/>
      <c r="C65" s="6"/>
      <c r="D65" s="6"/>
      <c r="E65" s="6"/>
      <c r="F65" s="6"/>
      <c r="G65" s="6"/>
      <c r="H65" s="6"/>
      <c r="I65" s="6"/>
      <c r="J65" s="6"/>
    </row>
    <row r="66" spans="2:10" x14ac:dyDescent="0.25">
      <c r="B66" s="6"/>
      <c r="C66" s="6"/>
      <c r="D66" s="6"/>
      <c r="E66" s="6"/>
      <c r="F66" s="6"/>
      <c r="G66" s="6"/>
      <c r="H66" s="6"/>
      <c r="I66" s="6"/>
      <c r="J66" s="6"/>
    </row>
    <row r="67" spans="2:10" x14ac:dyDescent="0.25">
      <c r="B67" s="6"/>
      <c r="C67" s="40"/>
      <c r="D67" s="40"/>
      <c r="E67" s="40"/>
      <c r="F67" s="40"/>
      <c r="G67" s="40"/>
      <c r="H67" s="40"/>
      <c r="I67" s="6"/>
      <c r="J67" s="6"/>
    </row>
    <row r="68" spans="2:10" x14ac:dyDescent="0.25">
      <c r="B68" s="6"/>
      <c r="C68" s="6"/>
      <c r="D68" s="6"/>
      <c r="E68" s="6"/>
      <c r="F68" s="6"/>
      <c r="G68" s="6"/>
      <c r="H68" s="6"/>
      <c r="I68" s="6"/>
      <c r="J68" s="6"/>
    </row>
    <row r="69" spans="2:10" x14ac:dyDescent="0.25">
      <c r="B69" s="6"/>
      <c r="C69" s="6"/>
      <c r="D69" s="6"/>
      <c r="E69" s="6"/>
      <c r="F69" s="6"/>
      <c r="G69" s="6"/>
      <c r="H69" s="6"/>
      <c r="I69" s="6"/>
      <c r="J69" s="6"/>
    </row>
    <row r="70" spans="2:10" x14ac:dyDescent="0.25">
      <c r="B70" s="6"/>
      <c r="C70" s="6"/>
      <c r="D70" s="6"/>
      <c r="E70" s="6"/>
      <c r="F70" s="6"/>
      <c r="G70" s="6"/>
      <c r="H70" s="6"/>
      <c r="I70" s="6"/>
      <c r="J70" s="6"/>
    </row>
    <row r="71" spans="2:10" x14ac:dyDescent="0.25">
      <c r="B71" s="6"/>
      <c r="C71" s="6"/>
      <c r="D71" s="6"/>
      <c r="E71" s="6"/>
      <c r="F71" s="6"/>
      <c r="G71" s="6"/>
      <c r="H71" s="6"/>
      <c r="I71" s="6"/>
      <c r="J71" s="6"/>
    </row>
    <row r="72" spans="2:10" x14ac:dyDescent="0.25">
      <c r="B72" s="6"/>
      <c r="C72" s="6"/>
      <c r="D72" s="6"/>
      <c r="E72" s="6"/>
      <c r="F72" s="6"/>
      <c r="G72" s="6"/>
      <c r="H72" s="6"/>
      <c r="I72" s="6"/>
      <c r="J72" s="6"/>
    </row>
    <row r="73" spans="2:10" x14ac:dyDescent="0.25">
      <c r="B73" s="6"/>
      <c r="C73" s="6"/>
      <c r="D73" s="6"/>
      <c r="E73" s="6"/>
      <c r="F73" s="6"/>
      <c r="G73" s="6"/>
      <c r="H73" s="6"/>
      <c r="I73" s="6"/>
      <c r="J73" s="6"/>
    </row>
    <row r="74" spans="2:10" x14ac:dyDescent="0.25">
      <c r="B74" s="6"/>
      <c r="C74" s="6"/>
      <c r="D74" s="6"/>
      <c r="E74" s="6"/>
      <c r="F74" s="6"/>
      <c r="G74" s="6"/>
      <c r="H74" s="6"/>
      <c r="I74" s="6"/>
      <c r="J74" s="6"/>
    </row>
  </sheetData>
  <mergeCells count="46">
    <mergeCell ref="B6:C6"/>
    <mergeCell ref="B7:C7"/>
    <mergeCell ref="B17:M17"/>
    <mergeCell ref="B34:M34"/>
    <mergeCell ref="A35:M35"/>
    <mergeCell ref="A2:M2"/>
    <mergeCell ref="A3:M3"/>
    <mergeCell ref="B4:M4"/>
    <mergeCell ref="H5:M5"/>
    <mergeCell ref="B16:M16"/>
    <mergeCell ref="J18:M18"/>
    <mergeCell ref="D6:M6"/>
    <mergeCell ref="A11:M11"/>
    <mergeCell ref="A13:M13"/>
    <mergeCell ref="A12:M12"/>
    <mergeCell ref="B14:M14"/>
    <mergeCell ref="B8:C8"/>
    <mergeCell ref="B15:M15"/>
    <mergeCell ref="J19:M19"/>
    <mergeCell ref="A6:A8"/>
    <mergeCell ref="A42:F42"/>
    <mergeCell ref="A38:F39"/>
    <mergeCell ref="A40:D40"/>
    <mergeCell ref="A36:M36"/>
    <mergeCell ref="G37:M43"/>
    <mergeCell ref="A37:F37"/>
    <mergeCell ref="A43:F43"/>
    <mergeCell ref="E40:F40"/>
    <mergeCell ref="A41:D41"/>
    <mergeCell ref="E41:F41"/>
    <mergeCell ref="A1:M1"/>
    <mergeCell ref="A30:M30"/>
    <mergeCell ref="A31:M31"/>
    <mergeCell ref="B32:M32"/>
    <mergeCell ref="B33:M33"/>
    <mergeCell ref="A20:M20"/>
    <mergeCell ref="A21:M21"/>
    <mergeCell ref="A28:M28"/>
    <mergeCell ref="B26:M26"/>
    <mergeCell ref="B27:M27"/>
    <mergeCell ref="A29:M29"/>
    <mergeCell ref="D7:M7"/>
    <mergeCell ref="D8:M8"/>
    <mergeCell ref="B9:M9"/>
    <mergeCell ref="B10:M10"/>
    <mergeCell ref="D5:F5"/>
  </mergeCells>
  <printOptions horizontalCentered="1" verticalCentered="1"/>
  <pageMargins left="0.70866141732283472" right="0.70866141732283472" top="0.74803149606299213" bottom="0.74803149606299213" header="0.31496062992125984" footer="0.31496062992125984"/>
  <pageSetup scale="4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zoomScale="60" zoomScaleNormal="100" workbookViewId="0">
      <selection activeCell="O54" sqref="O54"/>
    </sheetView>
  </sheetViews>
  <sheetFormatPr baseColWidth="10" defaultColWidth="9.140625" defaultRowHeight="12.75" x14ac:dyDescent="0.2"/>
  <cols>
    <col min="1" max="1" width="27.42578125" style="385" customWidth="1"/>
    <col min="2" max="2" width="16.140625" style="305" bestFit="1" customWidth="1"/>
    <col min="3" max="3" width="8.5703125" style="305" customWidth="1"/>
    <col min="4" max="4" width="8.85546875" style="305" bestFit="1" customWidth="1"/>
    <col min="5" max="5" width="7.7109375" style="305" bestFit="1" customWidth="1"/>
    <col min="6" max="6" width="21.5703125" style="305" bestFit="1" customWidth="1"/>
    <col min="7" max="7" width="7.7109375" style="305" bestFit="1" customWidth="1"/>
    <col min="8" max="8" width="14.42578125" style="305" bestFit="1" customWidth="1"/>
    <col min="9" max="10" width="7.7109375" style="305" bestFit="1" customWidth="1"/>
    <col min="11" max="257" width="9.140625" style="305"/>
    <col min="258" max="258" width="27.42578125" style="305" customWidth="1"/>
    <col min="259" max="266" width="15.42578125" style="305" customWidth="1"/>
    <col min="267" max="513" width="9.140625" style="305"/>
    <col min="514" max="514" width="27.42578125" style="305" customWidth="1"/>
    <col min="515" max="522" width="15.42578125" style="305" customWidth="1"/>
    <col min="523" max="769" width="9.140625" style="305"/>
    <col min="770" max="770" width="27.42578125" style="305" customWidth="1"/>
    <col min="771" max="778" width="15.42578125" style="305" customWidth="1"/>
    <col min="779" max="1025" width="9.140625" style="305"/>
    <col min="1026" max="1026" width="27.42578125" style="305" customWidth="1"/>
    <col min="1027" max="1034" width="15.42578125" style="305" customWidth="1"/>
    <col min="1035" max="1281" width="9.140625" style="305"/>
    <col min="1282" max="1282" width="27.42578125" style="305" customWidth="1"/>
    <col min="1283" max="1290" width="15.42578125" style="305" customWidth="1"/>
    <col min="1291" max="1537" width="9.140625" style="305"/>
    <col min="1538" max="1538" width="27.42578125" style="305" customWidth="1"/>
    <col min="1539" max="1546" width="15.42578125" style="305" customWidth="1"/>
    <col min="1547" max="1793" width="9.140625" style="305"/>
    <col min="1794" max="1794" width="27.42578125" style="305" customWidth="1"/>
    <col min="1795" max="1802" width="15.42578125" style="305" customWidth="1"/>
    <col min="1803" max="2049" width="9.140625" style="305"/>
    <col min="2050" max="2050" width="27.42578125" style="305" customWidth="1"/>
    <col min="2051" max="2058" width="15.42578125" style="305" customWidth="1"/>
    <col min="2059" max="2305" width="9.140625" style="305"/>
    <col min="2306" max="2306" width="27.42578125" style="305" customWidth="1"/>
    <col min="2307" max="2314" width="15.42578125" style="305" customWidth="1"/>
    <col min="2315" max="2561" width="9.140625" style="305"/>
    <col min="2562" max="2562" width="27.42578125" style="305" customWidth="1"/>
    <col min="2563" max="2570" width="15.42578125" style="305" customWidth="1"/>
    <col min="2571" max="2817" width="9.140625" style="305"/>
    <col min="2818" max="2818" width="27.42578125" style="305" customWidth="1"/>
    <col min="2819" max="2826" width="15.42578125" style="305" customWidth="1"/>
    <col min="2827" max="3073" width="9.140625" style="305"/>
    <col min="3074" max="3074" width="27.42578125" style="305" customWidth="1"/>
    <col min="3075" max="3082" width="15.42578125" style="305" customWidth="1"/>
    <col min="3083" max="3329" width="9.140625" style="305"/>
    <col min="3330" max="3330" width="27.42578125" style="305" customWidth="1"/>
    <col min="3331" max="3338" width="15.42578125" style="305" customWidth="1"/>
    <col min="3339" max="3585" width="9.140625" style="305"/>
    <col min="3586" max="3586" width="27.42578125" style="305" customWidth="1"/>
    <col min="3587" max="3594" width="15.42578125" style="305" customWidth="1"/>
    <col min="3595" max="3841" width="9.140625" style="305"/>
    <col min="3842" max="3842" width="27.42578125" style="305" customWidth="1"/>
    <col min="3843" max="3850" width="15.42578125" style="305" customWidth="1"/>
    <col min="3851" max="4097" width="9.140625" style="305"/>
    <col min="4098" max="4098" width="27.42578125" style="305" customWidth="1"/>
    <col min="4099" max="4106" width="15.42578125" style="305" customWidth="1"/>
    <col min="4107" max="4353" width="9.140625" style="305"/>
    <col min="4354" max="4354" width="27.42578125" style="305" customWidth="1"/>
    <col min="4355" max="4362" width="15.42578125" style="305" customWidth="1"/>
    <col min="4363" max="4609" width="9.140625" style="305"/>
    <col min="4610" max="4610" width="27.42578125" style="305" customWidth="1"/>
    <col min="4611" max="4618" width="15.42578125" style="305" customWidth="1"/>
    <col min="4619" max="4865" width="9.140625" style="305"/>
    <col min="4866" max="4866" width="27.42578125" style="305" customWidth="1"/>
    <col min="4867" max="4874" width="15.42578125" style="305" customWidth="1"/>
    <col min="4875" max="5121" width="9.140625" style="305"/>
    <col min="5122" max="5122" width="27.42578125" style="305" customWidth="1"/>
    <col min="5123" max="5130" width="15.42578125" style="305" customWidth="1"/>
    <col min="5131" max="5377" width="9.140625" style="305"/>
    <col min="5378" max="5378" width="27.42578125" style="305" customWidth="1"/>
    <col min="5379" max="5386" width="15.42578125" style="305" customWidth="1"/>
    <col min="5387" max="5633" width="9.140625" style="305"/>
    <col min="5634" max="5634" width="27.42578125" style="305" customWidth="1"/>
    <col min="5635" max="5642" width="15.42578125" style="305" customWidth="1"/>
    <col min="5643" max="5889" width="9.140625" style="305"/>
    <col min="5890" max="5890" width="27.42578125" style="305" customWidth="1"/>
    <col min="5891" max="5898" width="15.42578125" style="305" customWidth="1"/>
    <col min="5899" max="6145" width="9.140625" style="305"/>
    <col min="6146" max="6146" width="27.42578125" style="305" customWidth="1"/>
    <col min="6147" max="6154" width="15.42578125" style="305" customWidth="1"/>
    <col min="6155" max="6401" width="9.140625" style="305"/>
    <col min="6402" max="6402" width="27.42578125" style="305" customWidth="1"/>
    <col min="6403" max="6410" width="15.42578125" style="305" customWidth="1"/>
    <col min="6411" max="6657" width="9.140625" style="305"/>
    <col min="6658" max="6658" width="27.42578125" style="305" customWidth="1"/>
    <col min="6659" max="6666" width="15.42578125" style="305" customWidth="1"/>
    <col min="6667" max="6913" width="9.140625" style="305"/>
    <col min="6914" max="6914" width="27.42578125" style="305" customWidth="1"/>
    <col min="6915" max="6922" width="15.42578125" style="305" customWidth="1"/>
    <col min="6923" max="7169" width="9.140625" style="305"/>
    <col min="7170" max="7170" width="27.42578125" style="305" customWidth="1"/>
    <col min="7171" max="7178" width="15.42578125" style="305" customWidth="1"/>
    <col min="7179" max="7425" width="9.140625" style="305"/>
    <col min="7426" max="7426" width="27.42578125" style="305" customWidth="1"/>
    <col min="7427" max="7434" width="15.42578125" style="305" customWidth="1"/>
    <col min="7435" max="7681" width="9.140625" style="305"/>
    <col min="7682" max="7682" width="27.42578125" style="305" customWidth="1"/>
    <col min="7683" max="7690" width="15.42578125" style="305" customWidth="1"/>
    <col min="7691" max="7937" width="9.140625" style="305"/>
    <col min="7938" max="7938" width="27.42578125" style="305" customWidth="1"/>
    <col min="7939" max="7946" width="15.42578125" style="305" customWidth="1"/>
    <col min="7947" max="8193" width="9.140625" style="305"/>
    <col min="8194" max="8194" width="27.42578125" style="305" customWidth="1"/>
    <col min="8195" max="8202" width="15.42578125" style="305" customWidth="1"/>
    <col min="8203" max="8449" width="9.140625" style="305"/>
    <col min="8450" max="8450" width="27.42578125" style="305" customWidth="1"/>
    <col min="8451" max="8458" width="15.42578125" style="305" customWidth="1"/>
    <col min="8459" max="8705" width="9.140625" style="305"/>
    <col min="8706" max="8706" width="27.42578125" style="305" customWidth="1"/>
    <col min="8707" max="8714" width="15.42578125" style="305" customWidth="1"/>
    <col min="8715" max="8961" width="9.140625" style="305"/>
    <col min="8962" max="8962" width="27.42578125" style="305" customWidth="1"/>
    <col min="8963" max="8970" width="15.42578125" style="305" customWidth="1"/>
    <col min="8971" max="9217" width="9.140625" style="305"/>
    <col min="9218" max="9218" width="27.42578125" style="305" customWidth="1"/>
    <col min="9219" max="9226" width="15.42578125" style="305" customWidth="1"/>
    <col min="9227" max="9473" width="9.140625" style="305"/>
    <col min="9474" max="9474" width="27.42578125" style="305" customWidth="1"/>
    <col min="9475" max="9482" width="15.42578125" style="305" customWidth="1"/>
    <col min="9483" max="9729" width="9.140625" style="305"/>
    <col min="9730" max="9730" width="27.42578125" style="305" customWidth="1"/>
    <col min="9731" max="9738" width="15.42578125" style="305" customWidth="1"/>
    <col min="9739" max="9985" width="9.140625" style="305"/>
    <col min="9986" max="9986" width="27.42578125" style="305" customWidth="1"/>
    <col min="9987" max="9994" width="15.42578125" style="305" customWidth="1"/>
    <col min="9995" max="10241" width="9.140625" style="305"/>
    <col min="10242" max="10242" width="27.42578125" style="305" customWidth="1"/>
    <col min="10243" max="10250" width="15.42578125" style="305" customWidth="1"/>
    <col min="10251" max="10497" width="9.140625" style="305"/>
    <col min="10498" max="10498" width="27.42578125" style="305" customWidth="1"/>
    <col min="10499" max="10506" width="15.42578125" style="305" customWidth="1"/>
    <col min="10507" max="10753" width="9.140625" style="305"/>
    <col min="10754" max="10754" width="27.42578125" style="305" customWidth="1"/>
    <col min="10755" max="10762" width="15.42578125" style="305" customWidth="1"/>
    <col min="10763" max="11009" width="9.140625" style="305"/>
    <col min="11010" max="11010" width="27.42578125" style="305" customWidth="1"/>
    <col min="11011" max="11018" width="15.42578125" style="305" customWidth="1"/>
    <col min="11019" max="11265" width="9.140625" style="305"/>
    <col min="11266" max="11266" width="27.42578125" style="305" customWidth="1"/>
    <col min="11267" max="11274" width="15.42578125" style="305" customWidth="1"/>
    <col min="11275" max="11521" width="9.140625" style="305"/>
    <col min="11522" max="11522" width="27.42578125" style="305" customWidth="1"/>
    <col min="11523" max="11530" width="15.42578125" style="305" customWidth="1"/>
    <col min="11531" max="11777" width="9.140625" style="305"/>
    <col min="11778" max="11778" width="27.42578125" style="305" customWidth="1"/>
    <col min="11779" max="11786" width="15.42578125" style="305" customWidth="1"/>
    <col min="11787" max="12033" width="9.140625" style="305"/>
    <col min="12034" max="12034" width="27.42578125" style="305" customWidth="1"/>
    <col min="12035" max="12042" width="15.42578125" style="305" customWidth="1"/>
    <col min="12043" max="12289" width="9.140625" style="305"/>
    <col min="12290" max="12290" width="27.42578125" style="305" customWidth="1"/>
    <col min="12291" max="12298" width="15.42578125" style="305" customWidth="1"/>
    <col min="12299" max="12545" width="9.140625" style="305"/>
    <col min="12546" max="12546" width="27.42578125" style="305" customWidth="1"/>
    <col min="12547" max="12554" width="15.42578125" style="305" customWidth="1"/>
    <col min="12555" max="12801" width="9.140625" style="305"/>
    <col min="12802" max="12802" width="27.42578125" style="305" customWidth="1"/>
    <col min="12803" max="12810" width="15.42578125" style="305" customWidth="1"/>
    <col min="12811" max="13057" width="9.140625" style="305"/>
    <col min="13058" max="13058" width="27.42578125" style="305" customWidth="1"/>
    <col min="13059" max="13066" width="15.42578125" style="305" customWidth="1"/>
    <col min="13067" max="13313" width="9.140625" style="305"/>
    <col min="13314" max="13314" width="27.42578125" style="305" customWidth="1"/>
    <col min="13315" max="13322" width="15.42578125" style="305" customWidth="1"/>
    <col min="13323" max="13569" width="9.140625" style="305"/>
    <col min="13570" max="13570" width="27.42578125" style="305" customWidth="1"/>
    <col min="13571" max="13578" width="15.42578125" style="305" customWidth="1"/>
    <col min="13579" max="13825" width="9.140625" style="305"/>
    <col min="13826" max="13826" width="27.42578125" style="305" customWidth="1"/>
    <col min="13827" max="13834" width="15.42578125" style="305" customWidth="1"/>
    <col min="13835" max="14081" width="9.140625" style="305"/>
    <col min="14082" max="14082" width="27.42578125" style="305" customWidth="1"/>
    <col min="14083" max="14090" width="15.42578125" style="305" customWidth="1"/>
    <col min="14091" max="14337" width="9.140625" style="305"/>
    <col min="14338" max="14338" width="27.42578125" style="305" customWidth="1"/>
    <col min="14339" max="14346" width="15.42578125" style="305" customWidth="1"/>
    <col min="14347" max="14593" width="9.140625" style="305"/>
    <col min="14594" max="14594" width="27.42578125" style="305" customWidth="1"/>
    <col min="14595" max="14602" width="15.42578125" style="305" customWidth="1"/>
    <col min="14603" max="14849" width="9.140625" style="305"/>
    <col min="14850" max="14850" width="27.42578125" style="305" customWidth="1"/>
    <col min="14851" max="14858" width="15.42578125" style="305" customWidth="1"/>
    <col min="14859" max="15105" width="9.140625" style="305"/>
    <col min="15106" max="15106" width="27.42578125" style="305" customWidth="1"/>
    <col min="15107" max="15114" width="15.42578125" style="305" customWidth="1"/>
    <col min="15115" max="15361" width="9.140625" style="305"/>
    <col min="15362" max="15362" width="27.42578125" style="305" customWidth="1"/>
    <col min="15363" max="15370" width="15.42578125" style="305" customWidth="1"/>
    <col min="15371" max="15617" width="9.140625" style="305"/>
    <col min="15618" max="15618" width="27.42578125" style="305" customWidth="1"/>
    <col min="15619" max="15626" width="15.42578125" style="305" customWidth="1"/>
    <col min="15627" max="15873" width="9.140625" style="305"/>
    <col min="15874" max="15874" width="27.42578125" style="305" customWidth="1"/>
    <col min="15875" max="15882" width="15.42578125" style="305" customWidth="1"/>
    <col min="15883" max="16129" width="9.140625" style="305"/>
    <col min="16130" max="16130" width="27.42578125" style="305" customWidth="1"/>
    <col min="16131" max="16138" width="15.42578125" style="305" customWidth="1"/>
    <col min="16139" max="16384" width="9.140625" style="305"/>
  </cols>
  <sheetData>
    <row r="1" spans="1:10" ht="18.75" x14ac:dyDescent="0.2">
      <c r="A1" s="425" t="s">
        <v>33</v>
      </c>
      <c r="B1" s="426"/>
      <c r="C1" s="426"/>
      <c r="D1" s="426"/>
      <c r="E1" s="426"/>
      <c r="F1" s="426"/>
      <c r="G1" s="426"/>
      <c r="H1" s="426"/>
      <c r="I1" s="426"/>
      <c r="J1" s="427"/>
    </row>
    <row r="2" spans="1:10" x14ac:dyDescent="0.2">
      <c r="A2" s="306" t="s">
        <v>65</v>
      </c>
      <c r="B2" s="307"/>
      <c r="C2" s="307"/>
      <c r="D2" s="307"/>
      <c r="E2" s="307"/>
      <c r="F2" s="307"/>
      <c r="G2" s="307"/>
      <c r="H2" s="307"/>
      <c r="I2" s="330"/>
      <c r="J2" s="339"/>
    </row>
    <row r="3" spans="1:10" x14ac:dyDescent="0.2">
      <c r="A3" s="428" t="s">
        <v>192</v>
      </c>
      <c r="B3" s="429"/>
      <c r="C3" s="429"/>
      <c r="D3" s="429"/>
      <c r="E3" s="429"/>
      <c r="F3" s="429"/>
      <c r="G3" s="429"/>
      <c r="H3" s="429"/>
      <c r="I3" s="429"/>
      <c r="J3" s="430"/>
    </row>
    <row r="4" spans="1:10" x14ac:dyDescent="0.2">
      <c r="A4" s="431" t="s">
        <v>34</v>
      </c>
      <c r="B4" s="432" t="s">
        <v>193</v>
      </c>
      <c r="C4" s="432"/>
      <c r="D4" s="432"/>
      <c r="E4" s="432"/>
      <c r="F4" s="432"/>
      <c r="G4" s="432"/>
      <c r="H4" s="432"/>
      <c r="I4" s="432"/>
      <c r="J4" s="433"/>
    </row>
    <row r="5" spans="1:10" ht="15.75" x14ac:dyDescent="0.25">
      <c r="A5" s="431" t="s">
        <v>35</v>
      </c>
      <c r="B5" s="389" t="s">
        <v>18</v>
      </c>
      <c r="C5" s="434"/>
      <c r="D5" s="396" t="s">
        <v>157</v>
      </c>
      <c r="E5" s="396"/>
      <c r="F5" s="397"/>
      <c r="G5" s="350" t="s">
        <v>19</v>
      </c>
      <c r="H5" s="397"/>
      <c r="I5" s="397"/>
      <c r="J5" s="398"/>
    </row>
    <row r="6" spans="1:10" x14ac:dyDescent="0.2">
      <c r="A6" s="435" t="s">
        <v>37</v>
      </c>
      <c r="B6" s="396" t="s">
        <v>38</v>
      </c>
      <c r="C6" s="397"/>
      <c r="D6" s="397" t="s">
        <v>89</v>
      </c>
      <c r="E6" s="397"/>
      <c r="F6" s="397"/>
      <c r="G6" s="397"/>
      <c r="H6" s="397"/>
      <c r="I6" s="397"/>
      <c r="J6" s="398"/>
    </row>
    <row r="7" spans="1:10" x14ac:dyDescent="0.2">
      <c r="A7" s="436"/>
      <c r="B7" s="396" t="s">
        <v>39</v>
      </c>
      <c r="C7" s="396"/>
      <c r="D7" s="397" t="s">
        <v>158</v>
      </c>
      <c r="E7" s="397"/>
      <c r="F7" s="397"/>
      <c r="G7" s="397"/>
      <c r="H7" s="397"/>
      <c r="I7" s="397"/>
      <c r="J7" s="398"/>
    </row>
    <row r="8" spans="1:10" x14ac:dyDescent="0.2">
      <c r="A8" s="437"/>
      <c r="B8" s="396" t="s">
        <v>40</v>
      </c>
      <c r="C8" s="396"/>
      <c r="D8" s="397" t="s">
        <v>66</v>
      </c>
      <c r="E8" s="397"/>
      <c r="F8" s="397"/>
      <c r="G8" s="397"/>
      <c r="H8" s="397"/>
      <c r="I8" s="397"/>
      <c r="J8" s="398"/>
    </row>
    <row r="9" spans="1:10" ht="25.5" x14ac:dyDescent="0.2">
      <c r="A9" s="438" t="s">
        <v>55</v>
      </c>
      <c r="B9" s="399" t="s">
        <v>179</v>
      </c>
      <c r="C9" s="399"/>
      <c r="D9" s="399"/>
      <c r="E9" s="399"/>
      <c r="F9" s="399"/>
      <c r="G9" s="399"/>
      <c r="H9" s="399"/>
      <c r="I9" s="399"/>
      <c r="J9" s="400"/>
    </row>
    <row r="10" spans="1:10" ht="15.75" x14ac:dyDescent="0.25">
      <c r="A10" s="439"/>
      <c r="B10" s="440"/>
      <c r="C10" s="440"/>
      <c r="D10" s="441"/>
      <c r="E10" s="441"/>
      <c r="F10" s="441"/>
      <c r="G10" s="441"/>
      <c r="H10" s="441"/>
      <c r="I10" s="441"/>
      <c r="J10" s="442"/>
    </row>
    <row r="11" spans="1:10" ht="28.5" x14ac:dyDescent="0.45">
      <c r="A11" s="443" t="s">
        <v>67</v>
      </c>
      <c r="B11" s="444"/>
      <c r="C11" s="445"/>
      <c r="D11" s="441"/>
      <c r="E11" s="441"/>
      <c r="F11" s="441"/>
      <c r="G11" s="441"/>
      <c r="H11" s="441"/>
      <c r="I11" s="441"/>
      <c r="J11" s="442"/>
    </row>
    <row r="12" spans="1:10" x14ac:dyDescent="0.2">
      <c r="A12" s="446"/>
      <c r="B12" s="441"/>
      <c r="C12" s="441"/>
      <c r="D12" s="441"/>
      <c r="E12" s="441"/>
      <c r="F12" s="441"/>
      <c r="G12" s="441"/>
      <c r="H12" s="441"/>
      <c r="I12" s="441"/>
      <c r="J12" s="442"/>
    </row>
    <row r="13" spans="1:10" x14ac:dyDescent="0.2">
      <c r="A13" s="431" t="s">
        <v>41</v>
      </c>
      <c r="B13" s="341" t="s">
        <v>194</v>
      </c>
      <c r="C13" s="341"/>
      <c r="D13" s="341"/>
      <c r="E13" s="341"/>
      <c r="F13" s="341"/>
      <c r="G13" s="341"/>
      <c r="H13" s="341"/>
      <c r="I13" s="341"/>
      <c r="J13" s="342"/>
    </row>
    <row r="14" spans="1:10" x14ac:dyDescent="0.2">
      <c r="A14" s="447" t="s">
        <v>42</v>
      </c>
      <c r="B14" s="341" t="s">
        <v>195</v>
      </c>
      <c r="C14" s="341"/>
      <c r="D14" s="341"/>
      <c r="E14" s="341"/>
      <c r="F14" s="341"/>
      <c r="G14" s="341"/>
      <c r="H14" s="341"/>
      <c r="I14" s="341"/>
      <c r="J14" s="342"/>
    </row>
    <row r="15" spans="1:10" x14ac:dyDescent="0.2">
      <c r="A15" s="447" t="s">
        <v>43</v>
      </c>
      <c r="B15" s="341" t="s">
        <v>196</v>
      </c>
      <c r="C15" s="341"/>
      <c r="D15" s="341"/>
      <c r="E15" s="341"/>
      <c r="F15" s="341"/>
      <c r="G15" s="341"/>
      <c r="H15" s="341"/>
      <c r="I15" s="341"/>
      <c r="J15" s="342"/>
    </row>
    <row r="16" spans="1:10" x14ac:dyDescent="0.2">
      <c r="A16" s="431" t="s">
        <v>44</v>
      </c>
      <c r="B16" s="341" t="s">
        <v>197</v>
      </c>
      <c r="C16" s="341"/>
      <c r="D16" s="341"/>
      <c r="E16" s="341"/>
      <c r="F16" s="341"/>
      <c r="G16" s="341"/>
      <c r="H16" s="341"/>
      <c r="I16" s="341"/>
      <c r="J16" s="342"/>
    </row>
    <row r="17" spans="1:11" x14ac:dyDescent="0.2">
      <c r="A17" s="448" t="s">
        <v>45</v>
      </c>
      <c r="B17" s="389" t="s">
        <v>20</v>
      </c>
      <c r="C17" s="389" t="s">
        <v>19</v>
      </c>
      <c r="D17" s="389" t="s">
        <v>21</v>
      </c>
      <c r="E17" s="389"/>
      <c r="F17" s="389" t="s">
        <v>22</v>
      </c>
      <c r="G17" s="389"/>
      <c r="H17" s="389" t="s">
        <v>23</v>
      </c>
      <c r="I17" s="397"/>
      <c r="J17" s="398"/>
    </row>
    <row r="18" spans="1:11" x14ac:dyDescent="0.2">
      <c r="A18" s="431" t="s">
        <v>46</v>
      </c>
      <c r="B18" s="389" t="s">
        <v>24</v>
      </c>
      <c r="C18" s="389"/>
      <c r="D18" s="393" t="s">
        <v>25</v>
      </c>
      <c r="E18" s="449"/>
      <c r="F18" s="389" t="s">
        <v>26</v>
      </c>
      <c r="G18" s="389"/>
      <c r="H18" s="389" t="s">
        <v>27</v>
      </c>
      <c r="I18" s="396" t="s">
        <v>19</v>
      </c>
      <c r="J18" s="450"/>
    </row>
    <row r="19" spans="1:11" ht="15.75" x14ac:dyDescent="0.25">
      <c r="A19" s="451"/>
      <c r="B19" s="440"/>
      <c r="C19" s="441"/>
      <c r="D19" s="441"/>
      <c r="E19" s="441"/>
      <c r="F19" s="441"/>
      <c r="G19" s="441"/>
      <c r="H19" s="441"/>
      <c r="I19" s="441"/>
      <c r="J19" s="442"/>
    </row>
    <row r="20" spans="1:11" x14ac:dyDescent="0.2">
      <c r="A20" s="446"/>
      <c r="B20" s="441"/>
      <c r="C20" s="441"/>
      <c r="D20" s="441"/>
      <c r="E20" s="441"/>
      <c r="F20" s="441"/>
      <c r="G20" s="441"/>
      <c r="H20" s="441"/>
      <c r="I20" s="441"/>
      <c r="J20" s="442"/>
    </row>
    <row r="21" spans="1:11" ht="18.75" x14ac:dyDescent="0.2">
      <c r="A21" s="452" t="s">
        <v>68</v>
      </c>
      <c r="B21" s="453"/>
      <c r="C21" s="453"/>
      <c r="D21" s="453"/>
      <c r="E21" s="441"/>
      <c r="F21" s="441"/>
      <c r="G21" s="441"/>
      <c r="H21" s="441"/>
      <c r="I21" s="441"/>
      <c r="J21" s="442"/>
    </row>
    <row r="22" spans="1:11" x14ac:dyDescent="0.2">
      <c r="A22" s="446"/>
      <c r="B22" s="454"/>
      <c r="C22" s="454"/>
      <c r="D22" s="454"/>
      <c r="E22" s="454"/>
      <c r="F22" s="454"/>
      <c r="G22" s="441"/>
      <c r="H22" s="441"/>
      <c r="I22" s="441"/>
      <c r="J22" s="442"/>
    </row>
    <row r="23" spans="1:11" x14ac:dyDescent="0.2">
      <c r="A23" s="455" t="s">
        <v>47</v>
      </c>
      <c r="B23" s="358">
        <v>2011</v>
      </c>
      <c r="C23" s="358">
        <v>2012</v>
      </c>
      <c r="D23" s="358">
        <v>2013</v>
      </c>
      <c r="E23" s="358">
        <v>2014</v>
      </c>
      <c r="F23" s="358">
        <v>2015</v>
      </c>
      <c r="G23" s="360">
        <v>2016</v>
      </c>
      <c r="H23" s="358">
        <v>2017</v>
      </c>
      <c r="I23" s="358">
        <v>2018</v>
      </c>
      <c r="J23" s="359">
        <v>2019</v>
      </c>
    </row>
    <row r="24" spans="1:11" x14ac:dyDescent="0.2">
      <c r="A24" s="455" t="s">
        <v>48</v>
      </c>
      <c r="B24" s="456">
        <f>[1]fuente!C22</f>
        <v>0.78584316836688139</v>
      </c>
      <c r="C24" s="456">
        <f>[1]fuente!D22</f>
        <v>0.78869423152210205</v>
      </c>
      <c r="D24" s="456">
        <f>[1]fuente!E22</f>
        <v>0.98661570856366565</v>
      </c>
      <c r="E24" s="456">
        <f>[1]fuente!F22</f>
        <v>0.58038591321324173</v>
      </c>
      <c r="F24" s="456">
        <f>[1]fuente!G22</f>
        <v>0.87275795217467267</v>
      </c>
      <c r="G24" s="457">
        <f>[1]fuente!H22</f>
        <v>1.4442215126611766</v>
      </c>
      <c r="H24" s="363">
        <f>[1]fuente!I22</f>
        <v>1.6132634672757189</v>
      </c>
      <c r="I24" s="363">
        <f>[1]fuente!J22</f>
        <v>1.8020912941885154</v>
      </c>
      <c r="J24" s="458">
        <f>+[2]fuente!J22</f>
        <v>1.8020912941885154</v>
      </c>
      <c r="K24" s="459"/>
    </row>
    <row r="25" spans="1:11" x14ac:dyDescent="0.2">
      <c r="A25" s="460" t="s">
        <v>49</v>
      </c>
      <c r="B25" s="341" t="s">
        <v>198</v>
      </c>
      <c r="C25" s="341"/>
      <c r="D25" s="341"/>
      <c r="E25" s="341"/>
      <c r="F25" s="341"/>
      <c r="G25" s="341"/>
      <c r="H25" s="341"/>
      <c r="I25" s="341"/>
      <c r="J25" s="342"/>
      <c r="K25" s="459"/>
    </row>
    <row r="26" spans="1:11" x14ac:dyDescent="0.2">
      <c r="A26" s="461" t="s">
        <v>50</v>
      </c>
      <c r="B26" s="341" t="s">
        <v>185</v>
      </c>
      <c r="C26" s="341"/>
      <c r="D26" s="341"/>
      <c r="E26" s="341"/>
      <c r="F26" s="341"/>
      <c r="G26" s="341"/>
      <c r="H26" s="341"/>
      <c r="I26" s="341"/>
      <c r="J26" s="342"/>
      <c r="K26" s="459"/>
    </row>
    <row r="27" spans="1:11" x14ac:dyDescent="0.2">
      <c r="A27" s="446"/>
      <c r="B27" s="441"/>
      <c r="C27" s="441"/>
      <c r="D27" s="441"/>
      <c r="E27" s="441"/>
      <c r="F27" s="441"/>
      <c r="G27" s="441"/>
      <c r="H27" s="441"/>
      <c r="I27" s="462"/>
      <c r="J27" s="463"/>
      <c r="K27" s="459"/>
    </row>
    <row r="28" spans="1:11" ht="37.5" x14ac:dyDescent="0.3">
      <c r="A28" s="464" t="s">
        <v>69</v>
      </c>
      <c r="B28" s="441"/>
      <c r="C28" s="441"/>
      <c r="D28" s="441"/>
      <c r="E28" s="441"/>
      <c r="F28" s="441"/>
      <c r="G28" s="441"/>
      <c r="H28" s="441"/>
      <c r="I28" s="441"/>
      <c r="J28" s="442"/>
    </row>
    <row r="29" spans="1:11" x14ac:dyDescent="0.2">
      <c r="A29" s="446"/>
      <c r="B29" s="441"/>
      <c r="C29" s="441"/>
      <c r="D29" s="441"/>
      <c r="E29" s="441"/>
      <c r="F29" s="441"/>
      <c r="G29" s="441"/>
      <c r="H29" s="441"/>
      <c r="I29" s="465"/>
      <c r="J29" s="466"/>
    </row>
    <row r="30" spans="1:11" x14ac:dyDescent="0.2">
      <c r="A30" s="460" t="s">
        <v>51</v>
      </c>
      <c r="B30" s="341" t="s">
        <v>186</v>
      </c>
      <c r="C30" s="341"/>
      <c r="D30" s="341"/>
      <c r="E30" s="341"/>
      <c r="F30" s="341"/>
      <c r="G30" s="341"/>
      <c r="H30" s="341"/>
      <c r="I30" s="341"/>
      <c r="J30" s="342"/>
    </row>
    <row r="31" spans="1:11" x14ac:dyDescent="0.2">
      <c r="A31" s="460" t="s">
        <v>52</v>
      </c>
      <c r="B31" s="341" t="s">
        <v>187</v>
      </c>
      <c r="C31" s="341"/>
      <c r="D31" s="341"/>
      <c r="E31" s="341"/>
      <c r="F31" s="341"/>
      <c r="G31" s="341"/>
      <c r="H31" s="341"/>
      <c r="I31" s="341"/>
      <c r="J31" s="342"/>
    </row>
    <row r="32" spans="1:11" ht="25.5" x14ac:dyDescent="0.2">
      <c r="A32" s="460" t="s">
        <v>53</v>
      </c>
      <c r="B32" s="467" t="s">
        <v>199</v>
      </c>
      <c r="C32" s="467"/>
      <c r="D32" s="467"/>
      <c r="E32" s="467"/>
      <c r="F32" s="467"/>
      <c r="G32" s="467"/>
      <c r="H32" s="467"/>
      <c r="I32" s="467"/>
      <c r="J32" s="468"/>
    </row>
    <row r="33" spans="1:10" x14ac:dyDescent="0.2">
      <c r="A33" s="446"/>
      <c r="B33" s="441"/>
      <c r="C33" s="441"/>
      <c r="D33" s="441"/>
      <c r="E33" s="441"/>
      <c r="F33" s="441"/>
      <c r="G33" s="441"/>
      <c r="H33" s="441"/>
      <c r="I33" s="462"/>
      <c r="J33" s="463"/>
    </row>
    <row r="34" spans="1:10" ht="13.5" thickBot="1" x14ac:dyDescent="0.25">
      <c r="A34" s="469"/>
      <c r="B34" s="470"/>
      <c r="C34" s="470"/>
      <c r="D34" s="470"/>
      <c r="E34" s="470"/>
      <c r="F34" s="470"/>
      <c r="G34" s="470"/>
      <c r="H34" s="470"/>
      <c r="I34" s="470"/>
      <c r="J34" s="471"/>
    </row>
    <row r="35" spans="1:10" ht="18.75" x14ac:dyDescent="0.3">
      <c r="A35" s="472" t="s">
        <v>54</v>
      </c>
      <c r="B35" s="473"/>
      <c r="C35" s="473"/>
      <c r="D35" s="473"/>
      <c r="E35" s="473"/>
      <c r="F35" s="473"/>
      <c r="G35" s="473"/>
      <c r="H35" s="473"/>
      <c r="I35" s="473"/>
      <c r="J35" s="474"/>
    </row>
    <row r="36" spans="1:10" ht="18.75" x14ac:dyDescent="0.3">
      <c r="A36" s="475"/>
      <c r="B36" s="476"/>
      <c r="C36" s="476"/>
      <c r="D36" s="476"/>
      <c r="E36" s="476"/>
      <c r="F36" s="476"/>
      <c r="G36" s="476"/>
      <c r="H36" s="476"/>
      <c r="I36" s="476"/>
      <c r="J36" s="477"/>
    </row>
    <row r="37" spans="1:10" x14ac:dyDescent="0.2">
      <c r="A37" s="478" t="s">
        <v>28</v>
      </c>
      <c r="B37" s="479"/>
      <c r="C37" s="479"/>
      <c r="D37" s="479"/>
      <c r="E37" s="479"/>
      <c r="F37" s="479"/>
      <c r="G37" s="479"/>
      <c r="H37" s="479"/>
      <c r="I37" s="479"/>
      <c r="J37" s="480"/>
    </row>
    <row r="38" spans="1:10" x14ac:dyDescent="0.2">
      <c r="A38" s="481" t="s">
        <v>29</v>
      </c>
      <c r="B38" s="482"/>
      <c r="C38" s="482"/>
      <c r="D38" s="482"/>
      <c r="E38" s="482"/>
      <c r="F38" s="483"/>
      <c r="G38" s="396" t="s">
        <v>30</v>
      </c>
      <c r="H38" s="396"/>
      <c r="I38" s="396"/>
      <c r="J38" s="450"/>
    </row>
    <row r="39" spans="1:10" x14ac:dyDescent="0.2">
      <c r="A39" s="484" t="s">
        <v>200</v>
      </c>
      <c r="B39" s="467"/>
      <c r="C39" s="467"/>
      <c r="D39" s="467"/>
      <c r="E39" s="467"/>
      <c r="F39" s="485"/>
      <c r="G39" s="341" t="s">
        <v>201</v>
      </c>
      <c r="H39" s="341"/>
      <c r="I39" s="341"/>
      <c r="J39" s="342"/>
    </row>
    <row r="40" spans="1:10" x14ac:dyDescent="0.2">
      <c r="A40" s="484"/>
      <c r="B40" s="467"/>
      <c r="C40" s="467"/>
      <c r="D40" s="467"/>
      <c r="E40" s="467"/>
      <c r="F40" s="485"/>
      <c r="G40" s="341"/>
      <c r="H40" s="341"/>
      <c r="I40" s="341"/>
      <c r="J40" s="342"/>
    </row>
    <row r="41" spans="1:10" x14ac:dyDescent="0.2">
      <c r="A41" s="486"/>
      <c r="B41" s="487"/>
      <c r="C41" s="487"/>
      <c r="D41" s="487"/>
      <c r="E41" s="487"/>
      <c r="F41" s="488"/>
      <c r="G41" s="341"/>
      <c r="H41" s="341"/>
      <c r="I41" s="341"/>
      <c r="J41" s="342"/>
    </row>
    <row r="42" spans="1:10" x14ac:dyDescent="0.2">
      <c r="A42" s="478" t="s">
        <v>31</v>
      </c>
      <c r="B42" s="479"/>
      <c r="C42" s="479"/>
      <c r="D42" s="479"/>
      <c r="E42" s="479"/>
      <c r="F42" s="479"/>
      <c r="G42" s="479"/>
      <c r="H42" s="479"/>
      <c r="I42" s="479"/>
      <c r="J42" s="480"/>
    </row>
    <row r="43" spans="1:10" x14ac:dyDescent="0.2">
      <c r="A43" s="489" t="s">
        <v>191</v>
      </c>
      <c r="B43" s="341"/>
      <c r="C43" s="341"/>
      <c r="D43" s="341"/>
      <c r="E43" s="341"/>
      <c r="F43" s="341"/>
      <c r="G43" s="341"/>
      <c r="H43" s="341"/>
      <c r="I43" s="341"/>
      <c r="J43" s="342"/>
    </row>
    <row r="44" spans="1:10" ht="13.5" thickBot="1" x14ac:dyDescent="0.25">
      <c r="A44" s="422"/>
      <c r="B44" s="423"/>
      <c r="C44" s="423"/>
      <c r="D44" s="423"/>
      <c r="E44" s="423"/>
      <c r="F44" s="423"/>
      <c r="G44" s="423"/>
      <c r="H44" s="423"/>
      <c r="I44" s="423"/>
      <c r="J44" s="424"/>
    </row>
  </sheetData>
  <mergeCells count="34">
    <mergeCell ref="A38:F38"/>
    <mergeCell ref="G38:J38"/>
    <mergeCell ref="A39:F41"/>
    <mergeCell ref="G39:J41"/>
    <mergeCell ref="A42:J42"/>
    <mergeCell ref="A43:J44"/>
    <mergeCell ref="B26:J26"/>
    <mergeCell ref="B30:J30"/>
    <mergeCell ref="B31:J31"/>
    <mergeCell ref="B32:J32"/>
    <mergeCell ref="A35:J35"/>
    <mergeCell ref="A37:J37"/>
    <mergeCell ref="B16:J16"/>
    <mergeCell ref="I17:J17"/>
    <mergeCell ref="D18:E18"/>
    <mergeCell ref="I18:J18"/>
    <mergeCell ref="A21:D21"/>
    <mergeCell ref="B25:J25"/>
    <mergeCell ref="D8:J8"/>
    <mergeCell ref="B9:J9"/>
    <mergeCell ref="A11:B11"/>
    <mergeCell ref="B13:J13"/>
    <mergeCell ref="B14:J14"/>
    <mergeCell ref="B15:J15"/>
    <mergeCell ref="A1:J1"/>
    <mergeCell ref="B4:J4"/>
    <mergeCell ref="D5:F5"/>
    <mergeCell ref="H5:J5"/>
    <mergeCell ref="A6:A8"/>
    <mergeCell ref="B6:C6"/>
    <mergeCell ref="D6:J6"/>
    <mergeCell ref="B7:C7"/>
    <mergeCell ref="D7:J7"/>
    <mergeCell ref="B8:C8"/>
  </mergeCells>
  <pageMargins left="0.7" right="0.7" top="0.75" bottom="0.75" header="0.3" footer="0.3"/>
  <pageSetup scale="6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0"/>
  <sheetViews>
    <sheetView view="pageBreakPreview" zoomScale="106" zoomScaleSheetLayoutView="106" workbookViewId="0">
      <selection activeCell="A47" sqref="A47"/>
    </sheetView>
  </sheetViews>
  <sheetFormatPr baseColWidth="10" defaultRowHeight="15" x14ac:dyDescent="0.25"/>
  <cols>
    <col min="1" max="1" width="31.28515625" style="15" customWidth="1"/>
    <col min="2" max="2" width="14.7109375" customWidth="1"/>
    <col min="3" max="3" width="12.5703125" customWidth="1"/>
    <col min="4" max="4" width="16.140625" customWidth="1"/>
    <col min="5" max="5" width="11.7109375" bestFit="1" customWidth="1"/>
    <col min="6" max="6" width="21" bestFit="1" customWidth="1"/>
    <col min="7" max="7" width="11.7109375" bestFit="1" customWidth="1"/>
    <col min="8" max="8" width="13.28515625" bestFit="1" customWidth="1"/>
    <col min="9" max="13" width="11.7109375" bestFit="1" customWidth="1"/>
  </cols>
  <sheetData>
    <row r="1" spans="1:13" ht="26.25" x14ac:dyDescent="0.4">
      <c r="A1" s="88" t="s">
        <v>33</v>
      </c>
      <c r="B1" s="89"/>
      <c r="C1" s="89"/>
      <c r="D1" s="89"/>
      <c r="E1" s="89"/>
      <c r="F1" s="89"/>
      <c r="G1" s="89"/>
      <c r="H1" s="89"/>
      <c r="I1" s="89"/>
      <c r="J1" s="89"/>
      <c r="K1" s="89"/>
      <c r="L1" s="89"/>
      <c r="M1" s="90"/>
    </row>
    <row r="2" spans="1:13" ht="18" x14ac:dyDescent="0.25">
      <c r="A2" s="134" t="s">
        <v>65</v>
      </c>
      <c r="B2" s="135"/>
      <c r="C2" s="135"/>
      <c r="D2" s="135"/>
      <c r="E2" s="135"/>
      <c r="F2" s="135"/>
      <c r="G2" s="135"/>
      <c r="H2" s="135"/>
      <c r="I2" s="135"/>
      <c r="J2" s="135"/>
      <c r="K2" s="135"/>
      <c r="L2" s="135"/>
      <c r="M2" s="136"/>
    </row>
    <row r="3" spans="1:13" ht="26.25" customHeight="1" x14ac:dyDescent="0.25">
      <c r="A3" s="203"/>
      <c r="B3" s="204"/>
      <c r="C3" s="204"/>
      <c r="D3" s="204"/>
      <c r="E3" s="204"/>
      <c r="F3" s="204"/>
      <c r="G3" s="204"/>
      <c r="H3" s="204"/>
      <c r="I3" s="204"/>
      <c r="J3" s="204"/>
      <c r="K3" s="204"/>
      <c r="L3" s="204"/>
      <c r="M3" s="205"/>
    </row>
    <row r="4" spans="1:13" ht="37.5" customHeight="1" x14ac:dyDescent="0.25">
      <c r="A4" s="7" t="s">
        <v>34</v>
      </c>
      <c r="B4" s="161" t="s">
        <v>12</v>
      </c>
      <c r="C4" s="161"/>
      <c r="D4" s="161"/>
      <c r="E4" s="161"/>
      <c r="F4" s="161"/>
      <c r="G4" s="161"/>
      <c r="H4" s="161"/>
      <c r="I4" s="161"/>
      <c r="J4" s="161"/>
      <c r="K4" s="161"/>
      <c r="L4" s="161"/>
      <c r="M4" s="162"/>
    </row>
    <row r="5" spans="1:13" ht="46.5" customHeight="1" x14ac:dyDescent="0.25">
      <c r="A5" s="7" t="s">
        <v>35</v>
      </c>
      <c r="B5" s="36" t="s">
        <v>18</v>
      </c>
      <c r="C5" s="36"/>
      <c r="D5" s="206" t="s">
        <v>36</v>
      </c>
      <c r="E5" s="206"/>
      <c r="F5" s="207"/>
      <c r="G5" s="3" t="s">
        <v>19</v>
      </c>
      <c r="H5" s="164"/>
      <c r="I5" s="164"/>
      <c r="J5" s="164"/>
      <c r="K5" s="164"/>
      <c r="L5" s="164"/>
      <c r="M5" s="165"/>
    </row>
    <row r="6" spans="1:13" ht="15.75" x14ac:dyDescent="0.25">
      <c r="A6" s="155" t="s">
        <v>37</v>
      </c>
      <c r="B6" s="153" t="s">
        <v>38</v>
      </c>
      <c r="C6" s="154"/>
      <c r="D6" s="199" t="s">
        <v>89</v>
      </c>
      <c r="E6" s="199"/>
      <c r="F6" s="199"/>
      <c r="G6" s="199"/>
      <c r="H6" s="199"/>
      <c r="I6" s="199"/>
      <c r="J6" s="199"/>
      <c r="K6" s="199"/>
      <c r="L6" s="199"/>
      <c r="M6" s="200"/>
    </row>
    <row r="7" spans="1:13" ht="15.75" x14ac:dyDescent="0.25">
      <c r="A7" s="156"/>
      <c r="B7" s="153" t="s">
        <v>39</v>
      </c>
      <c r="C7" s="154"/>
      <c r="D7" s="199" t="s">
        <v>95</v>
      </c>
      <c r="E7" s="199"/>
      <c r="F7" s="199"/>
      <c r="G7" s="199"/>
      <c r="H7" s="199"/>
      <c r="I7" s="199"/>
      <c r="J7" s="199"/>
      <c r="K7" s="199"/>
      <c r="L7" s="199"/>
      <c r="M7" s="200"/>
    </row>
    <row r="8" spans="1:13" ht="15.75" x14ac:dyDescent="0.25">
      <c r="A8" s="157"/>
      <c r="B8" s="153" t="s">
        <v>40</v>
      </c>
      <c r="C8" s="154"/>
      <c r="D8" s="199" t="s">
        <v>66</v>
      </c>
      <c r="E8" s="199"/>
      <c r="F8" s="199"/>
      <c r="G8" s="199"/>
      <c r="H8" s="199"/>
      <c r="I8" s="199"/>
      <c r="J8" s="199"/>
      <c r="K8" s="199"/>
      <c r="L8" s="199"/>
      <c r="M8" s="200"/>
    </row>
    <row r="9" spans="1:13" ht="61.5" customHeight="1" x14ac:dyDescent="0.25">
      <c r="A9" s="9" t="s">
        <v>58</v>
      </c>
      <c r="B9" s="170" t="s">
        <v>143</v>
      </c>
      <c r="C9" s="170"/>
      <c r="D9" s="170"/>
      <c r="E9" s="170"/>
      <c r="F9" s="170"/>
      <c r="G9" s="170"/>
      <c r="H9" s="170"/>
      <c r="I9" s="170"/>
      <c r="J9" s="170"/>
      <c r="K9" s="170"/>
      <c r="L9" s="170"/>
      <c r="M9" s="171"/>
    </row>
    <row r="10" spans="1:13" ht="64.5" customHeight="1" x14ac:dyDescent="0.25">
      <c r="A10" s="68" t="s">
        <v>55</v>
      </c>
      <c r="B10" s="170" t="s">
        <v>111</v>
      </c>
      <c r="C10" s="170"/>
      <c r="D10" s="170"/>
      <c r="E10" s="170"/>
      <c r="F10" s="170"/>
      <c r="G10" s="170"/>
      <c r="H10" s="170"/>
      <c r="I10" s="170"/>
      <c r="J10" s="170"/>
      <c r="K10" s="170"/>
      <c r="L10" s="170"/>
      <c r="M10" s="171"/>
    </row>
    <row r="11" spans="1:13" ht="15.75" x14ac:dyDescent="0.25">
      <c r="A11" s="144"/>
      <c r="B11" s="145"/>
      <c r="C11" s="145"/>
      <c r="D11" s="145"/>
      <c r="E11" s="145"/>
      <c r="F11" s="145"/>
      <c r="G11" s="145"/>
      <c r="H11" s="145"/>
      <c r="I11" s="145"/>
      <c r="J11" s="145"/>
      <c r="K11" s="145"/>
      <c r="L11" s="145"/>
      <c r="M11" s="146"/>
    </row>
    <row r="12" spans="1:13" ht="18" x14ac:dyDescent="0.25">
      <c r="A12" s="134" t="s">
        <v>67</v>
      </c>
      <c r="B12" s="135"/>
      <c r="C12" s="135"/>
      <c r="D12" s="135"/>
      <c r="E12" s="135"/>
      <c r="F12" s="135"/>
      <c r="G12" s="135"/>
      <c r="H12" s="135"/>
      <c r="I12" s="135"/>
      <c r="J12" s="135"/>
      <c r="K12" s="135"/>
      <c r="L12" s="135"/>
      <c r="M12" s="136"/>
    </row>
    <row r="13" spans="1:13" x14ac:dyDescent="0.25">
      <c r="A13" s="169"/>
      <c r="B13" s="142"/>
      <c r="C13" s="142"/>
      <c r="D13" s="142"/>
      <c r="E13" s="142"/>
      <c r="F13" s="142"/>
      <c r="G13" s="142"/>
      <c r="H13" s="142"/>
      <c r="I13" s="142"/>
      <c r="J13" s="142"/>
      <c r="K13" s="142"/>
      <c r="L13" s="142"/>
      <c r="M13" s="143"/>
    </row>
    <row r="14" spans="1:13" ht="44.25" customHeight="1" x14ac:dyDescent="0.25">
      <c r="A14" s="79" t="s">
        <v>41</v>
      </c>
      <c r="B14" s="161" t="s">
        <v>13</v>
      </c>
      <c r="C14" s="161"/>
      <c r="D14" s="161"/>
      <c r="E14" s="161"/>
      <c r="F14" s="161"/>
      <c r="G14" s="161"/>
      <c r="H14" s="161"/>
      <c r="I14" s="161"/>
      <c r="J14" s="161"/>
      <c r="K14" s="161"/>
      <c r="L14" s="161"/>
      <c r="M14" s="162"/>
    </row>
    <row r="15" spans="1:13" ht="64.5" customHeight="1" x14ac:dyDescent="0.25">
      <c r="A15" s="10" t="s">
        <v>42</v>
      </c>
      <c r="B15" s="170" t="s">
        <v>99</v>
      </c>
      <c r="C15" s="170"/>
      <c r="D15" s="170"/>
      <c r="E15" s="170"/>
      <c r="F15" s="170"/>
      <c r="G15" s="170"/>
      <c r="H15" s="170"/>
      <c r="I15" s="170"/>
      <c r="J15" s="170"/>
      <c r="K15" s="170"/>
      <c r="L15" s="170"/>
      <c r="M15" s="171"/>
    </row>
    <row r="16" spans="1:13" ht="57" customHeight="1" x14ac:dyDescent="0.25">
      <c r="A16" s="10" t="s">
        <v>43</v>
      </c>
      <c r="B16" s="170" t="s">
        <v>147</v>
      </c>
      <c r="C16" s="170"/>
      <c r="D16" s="170"/>
      <c r="E16" s="170"/>
      <c r="F16" s="170"/>
      <c r="G16" s="170"/>
      <c r="H16" s="170"/>
      <c r="I16" s="170"/>
      <c r="J16" s="170"/>
      <c r="K16" s="170"/>
      <c r="L16" s="170"/>
      <c r="M16" s="171"/>
    </row>
    <row r="17" spans="1:13" ht="41.25" customHeight="1" x14ac:dyDescent="0.25">
      <c r="A17" s="7" t="s">
        <v>44</v>
      </c>
      <c r="B17" s="174" t="s">
        <v>14</v>
      </c>
      <c r="C17" s="175"/>
      <c r="D17" s="175"/>
      <c r="E17" s="175"/>
      <c r="F17" s="175"/>
      <c r="G17" s="175"/>
      <c r="H17" s="175"/>
      <c r="I17" s="175"/>
      <c r="J17" s="175"/>
      <c r="K17" s="175"/>
      <c r="L17" s="175"/>
      <c r="M17" s="176"/>
    </row>
    <row r="18" spans="1:13" ht="35.25" customHeight="1" x14ac:dyDescent="0.25">
      <c r="A18" s="11" t="s">
        <v>64</v>
      </c>
      <c r="B18" s="3" t="s">
        <v>20</v>
      </c>
      <c r="C18" s="3" t="s">
        <v>19</v>
      </c>
      <c r="D18" s="3" t="s">
        <v>21</v>
      </c>
      <c r="E18" s="3"/>
      <c r="F18" s="3" t="s">
        <v>22</v>
      </c>
      <c r="G18" s="3"/>
      <c r="H18" s="3" t="s">
        <v>23</v>
      </c>
      <c r="I18" s="85"/>
      <c r="J18" s="142"/>
      <c r="K18" s="142"/>
      <c r="L18" s="142"/>
      <c r="M18" s="143"/>
    </row>
    <row r="19" spans="1:13" ht="31.5" x14ac:dyDescent="0.25">
      <c r="A19" s="7" t="s">
        <v>46</v>
      </c>
      <c r="B19" s="3" t="s">
        <v>24</v>
      </c>
      <c r="C19" s="85"/>
      <c r="D19" s="16" t="s">
        <v>25</v>
      </c>
      <c r="E19" s="27"/>
      <c r="F19" s="3" t="s">
        <v>26</v>
      </c>
      <c r="G19" s="3"/>
      <c r="H19" s="3" t="s">
        <v>27</v>
      </c>
      <c r="I19" s="16" t="s">
        <v>19</v>
      </c>
      <c r="J19" s="142"/>
      <c r="K19" s="142"/>
      <c r="L19" s="142"/>
      <c r="M19" s="143"/>
    </row>
    <row r="20" spans="1:13" ht="15.75" x14ac:dyDescent="0.25">
      <c r="A20" s="201"/>
      <c r="B20" s="121"/>
      <c r="C20" s="121"/>
      <c r="D20" s="121"/>
      <c r="E20" s="121"/>
      <c r="F20" s="121"/>
      <c r="G20" s="121"/>
      <c r="H20" s="121"/>
      <c r="I20" s="121"/>
      <c r="J20" s="121"/>
      <c r="K20" s="121"/>
      <c r="L20" s="121"/>
      <c r="M20" s="202"/>
    </row>
    <row r="21" spans="1:13" x14ac:dyDescent="0.25">
      <c r="A21" s="169"/>
      <c r="B21" s="142"/>
      <c r="C21" s="142"/>
      <c r="D21" s="142"/>
      <c r="E21" s="142"/>
      <c r="F21" s="142"/>
      <c r="G21" s="142"/>
      <c r="H21" s="142"/>
      <c r="I21" s="142"/>
      <c r="J21" s="142"/>
      <c r="K21" s="142"/>
      <c r="L21" s="142"/>
      <c r="M21" s="143"/>
    </row>
    <row r="22" spans="1:13" ht="18" x14ac:dyDescent="0.25">
      <c r="A22" s="99" t="s">
        <v>68</v>
      </c>
      <c r="B22" s="100"/>
      <c r="C22" s="100"/>
      <c r="D22" s="100"/>
      <c r="E22" s="100"/>
      <c r="F22" s="100"/>
      <c r="G22" s="100"/>
      <c r="H22" s="100"/>
      <c r="I22" s="100"/>
      <c r="J22" s="100"/>
      <c r="K22" s="100"/>
      <c r="L22" s="100"/>
      <c r="M22" s="101"/>
    </row>
    <row r="23" spans="1:13" x14ac:dyDescent="0.25">
      <c r="A23" s="169"/>
      <c r="B23" s="142"/>
      <c r="C23" s="142"/>
      <c r="D23" s="142"/>
      <c r="E23" s="142"/>
      <c r="F23" s="142"/>
      <c r="G23" s="142"/>
      <c r="H23" s="142"/>
      <c r="I23" s="142"/>
      <c r="J23" s="142"/>
      <c r="K23" s="142"/>
      <c r="L23" s="142"/>
      <c r="M23" s="143"/>
    </row>
    <row r="24" spans="1:13" ht="15.75" x14ac:dyDescent="0.25">
      <c r="A24" s="41" t="s">
        <v>47</v>
      </c>
      <c r="B24" s="39">
        <v>2010</v>
      </c>
      <c r="C24" s="39">
        <v>2011</v>
      </c>
      <c r="D24" s="39">
        <v>2012</v>
      </c>
      <c r="E24" s="39">
        <v>2013</v>
      </c>
      <c r="F24" s="39">
        <v>2014</v>
      </c>
      <c r="G24" s="39">
        <v>2015</v>
      </c>
      <c r="H24" s="39">
        <v>2016</v>
      </c>
      <c r="I24" s="39">
        <v>2017</v>
      </c>
      <c r="J24" s="39">
        <v>2018</v>
      </c>
      <c r="K24" s="39">
        <v>2019</v>
      </c>
      <c r="L24" s="39">
        <v>2020</v>
      </c>
      <c r="M24" s="44">
        <v>2021</v>
      </c>
    </row>
    <row r="25" spans="1:13" ht="15.75" x14ac:dyDescent="0.25">
      <c r="A25" s="28" t="s">
        <v>15</v>
      </c>
      <c r="B25" s="18">
        <v>4210</v>
      </c>
      <c r="C25" s="42">
        <v>4165</v>
      </c>
      <c r="D25" s="42">
        <v>4288</v>
      </c>
      <c r="E25" s="19">
        <v>4327</v>
      </c>
      <c r="F25" s="19">
        <v>4412.4260000000004</v>
      </c>
      <c r="G25" s="19">
        <f t="shared" ref="G25:M25" si="0">+F25*1.01</f>
        <v>4456.55026</v>
      </c>
      <c r="H25" s="19">
        <f t="shared" si="0"/>
        <v>4501.1157626000004</v>
      </c>
      <c r="I25" s="19">
        <f t="shared" si="0"/>
        <v>4546.126920226</v>
      </c>
      <c r="J25" s="19">
        <f t="shared" si="0"/>
        <v>4591.5881894282602</v>
      </c>
      <c r="K25" s="19">
        <f t="shared" si="0"/>
        <v>4637.5040713225426</v>
      </c>
      <c r="L25" s="19">
        <f t="shared" si="0"/>
        <v>4683.8791120357682</v>
      </c>
      <c r="M25" s="45">
        <f t="shared" si="0"/>
        <v>4730.7179031561263</v>
      </c>
    </row>
    <row r="26" spans="1:13" ht="15.75" x14ac:dyDescent="0.25">
      <c r="A26" s="28" t="s">
        <v>100</v>
      </c>
      <c r="B26" s="21">
        <v>0</v>
      </c>
      <c r="C26" s="18">
        <f t="shared" ref="C26:I26" si="1">+C25-B25</f>
        <v>-45</v>
      </c>
      <c r="D26" s="18">
        <f t="shared" si="1"/>
        <v>123</v>
      </c>
      <c r="E26" s="18">
        <f t="shared" si="1"/>
        <v>39</v>
      </c>
      <c r="F26" s="18">
        <f t="shared" si="1"/>
        <v>85.426000000000386</v>
      </c>
      <c r="G26" s="18">
        <f t="shared" si="1"/>
        <v>44.124259999999595</v>
      </c>
      <c r="H26" s="18">
        <f t="shared" si="1"/>
        <v>44.5655026000004</v>
      </c>
      <c r="I26" s="18">
        <f t="shared" si="1"/>
        <v>45.011157625999658</v>
      </c>
      <c r="J26" s="18">
        <f>+J25-I25</f>
        <v>45.461269202260155</v>
      </c>
      <c r="K26" s="18">
        <f>+K25-J25</f>
        <v>45.915881894282393</v>
      </c>
      <c r="L26" s="18">
        <f>+L25-K25</f>
        <v>46.375040713225644</v>
      </c>
      <c r="M26" s="46">
        <f>+M25-L25</f>
        <v>46.83879112035811</v>
      </c>
    </row>
    <row r="27" spans="1:13" ht="15.75" x14ac:dyDescent="0.25">
      <c r="A27" s="28" t="s">
        <v>101</v>
      </c>
      <c r="B27" s="21">
        <v>0</v>
      </c>
      <c r="C27" s="18">
        <f t="shared" ref="C27:H27" si="2">+C26/B25*100</f>
        <v>-1.0688836104513064</v>
      </c>
      <c r="D27" s="18">
        <f t="shared" si="2"/>
        <v>2.9531812725090036</v>
      </c>
      <c r="E27" s="18">
        <f t="shared" si="2"/>
        <v>0.90951492537313439</v>
      </c>
      <c r="F27" s="18">
        <f t="shared" si="2"/>
        <v>1.9742546799168104</v>
      </c>
      <c r="G27" s="18">
        <f t="shared" si="2"/>
        <v>0.99999999999999067</v>
      </c>
      <c r="H27" s="18">
        <f t="shared" si="2"/>
        <v>1.0000000000000091</v>
      </c>
      <c r="I27" s="18">
        <f>+I26/H25*100</f>
        <v>0.99999999999999234</v>
      </c>
      <c r="J27" s="18">
        <f>+J26/I25*100</f>
        <v>1.0000000000000033</v>
      </c>
      <c r="K27" s="18">
        <f>+K26/J25*100</f>
        <v>0.99999999999999556</v>
      </c>
      <c r="L27" s="18">
        <f>+L26/K25*100</f>
        <v>1.0000000000000047</v>
      </c>
      <c r="M27" s="46">
        <f>+M26/L25*100</f>
        <v>1.0000000000000091</v>
      </c>
    </row>
    <row r="28" spans="1:13" ht="102" customHeight="1" x14ac:dyDescent="0.25">
      <c r="A28" s="14" t="s">
        <v>49</v>
      </c>
      <c r="B28" s="170" t="s">
        <v>148</v>
      </c>
      <c r="C28" s="170"/>
      <c r="D28" s="170"/>
      <c r="E28" s="170"/>
      <c r="F28" s="170"/>
      <c r="G28" s="170"/>
      <c r="H28" s="170"/>
      <c r="I28" s="170"/>
      <c r="J28" s="170"/>
      <c r="K28" s="170"/>
      <c r="L28" s="170"/>
      <c r="M28" s="171"/>
    </row>
    <row r="29" spans="1:13" ht="83.25" customHeight="1" x14ac:dyDescent="0.25">
      <c r="A29" s="79" t="s">
        <v>50</v>
      </c>
      <c r="B29" s="172" t="s">
        <v>149</v>
      </c>
      <c r="C29" s="172"/>
      <c r="D29" s="172"/>
      <c r="E29" s="172"/>
      <c r="F29" s="172"/>
      <c r="G29" s="172"/>
      <c r="H29" s="172"/>
      <c r="I29" s="172"/>
      <c r="J29" s="172"/>
      <c r="K29" s="172"/>
      <c r="L29" s="172"/>
      <c r="M29" s="173"/>
    </row>
    <row r="30" spans="1:13" ht="15.75" x14ac:dyDescent="0.25">
      <c r="A30" s="163"/>
      <c r="B30" s="164"/>
      <c r="C30" s="164"/>
      <c r="D30" s="164"/>
      <c r="E30" s="164"/>
      <c r="F30" s="164"/>
      <c r="G30" s="164"/>
      <c r="H30" s="164"/>
      <c r="I30" s="164"/>
      <c r="J30" s="164"/>
      <c r="K30" s="164"/>
      <c r="L30" s="164"/>
      <c r="M30" s="165"/>
    </row>
    <row r="31" spans="1:13" ht="15.75" x14ac:dyDescent="0.25">
      <c r="A31" s="163"/>
      <c r="B31" s="164"/>
      <c r="C31" s="164"/>
      <c r="D31" s="164"/>
      <c r="E31" s="164"/>
      <c r="F31" s="164"/>
      <c r="G31" s="164"/>
      <c r="H31" s="164"/>
      <c r="I31" s="164"/>
      <c r="J31" s="164"/>
      <c r="K31" s="164"/>
      <c r="L31" s="164"/>
      <c r="M31" s="165"/>
    </row>
    <row r="32" spans="1:13" ht="15.75" x14ac:dyDescent="0.25">
      <c r="A32" s="166" t="s">
        <v>69</v>
      </c>
      <c r="B32" s="167"/>
      <c r="C32" s="167"/>
      <c r="D32" s="167"/>
      <c r="E32" s="167"/>
      <c r="F32" s="167"/>
      <c r="G32" s="167"/>
      <c r="H32" s="167"/>
      <c r="I32" s="167"/>
      <c r="J32" s="167"/>
      <c r="K32" s="167"/>
      <c r="L32" s="167"/>
      <c r="M32" s="168"/>
    </row>
    <row r="33" spans="1:13" ht="15.75" x14ac:dyDescent="0.25">
      <c r="A33" s="163"/>
      <c r="B33" s="164"/>
      <c r="C33" s="164"/>
      <c r="D33" s="164"/>
      <c r="E33" s="164"/>
      <c r="F33" s="164"/>
      <c r="G33" s="164"/>
      <c r="H33" s="164"/>
      <c r="I33" s="164"/>
      <c r="J33" s="164"/>
      <c r="K33" s="164"/>
      <c r="L33" s="164"/>
      <c r="M33" s="165"/>
    </row>
    <row r="34" spans="1:13" ht="61.5" customHeight="1" x14ac:dyDescent="0.25">
      <c r="A34" s="14" t="s">
        <v>51</v>
      </c>
      <c r="B34" s="186" t="s">
        <v>10</v>
      </c>
      <c r="C34" s="186"/>
      <c r="D34" s="186"/>
      <c r="E34" s="186"/>
      <c r="F34" s="186"/>
      <c r="G34" s="186"/>
      <c r="H34" s="186"/>
      <c r="I34" s="186"/>
      <c r="J34" s="186"/>
      <c r="K34" s="186"/>
      <c r="L34" s="186"/>
      <c r="M34" s="187"/>
    </row>
    <row r="35" spans="1:13" ht="58.5" customHeight="1" x14ac:dyDescent="0.25">
      <c r="A35" s="14" t="s">
        <v>52</v>
      </c>
      <c r="B35" s="186" t="s">
        <v>1</v>
      </c>
      <c r="C35" s="186"/>
      <c r="D35" s="186"/>
      <c r="E35" s="186"/>
      <c r="F35" s="186"/>
      <c r="G35" s="186"/>
      <c r="H35" s="186"/>
      <c r="I35" s="186"/>
      <c r="J35" s="186"/>
      <c r="K35" s="186"/>
      <c r="L35" s="186"/>
      <c r="M35" s="187"/>
    </row>
    <row r="36" spans="1:13" ht="58.5" customHeight="1" x14ac:dyDescent="0.25">
      <c r="A36" s="79" t="s">
        <v>53</v>
      </c>
      <c r="B36" s="194" t="s">
        <v>16</v>
      </c>
      <c r="C36" s="194"/>
      <c r="D36" s="194"/>
      <c r="E36" s="194"/>
      <c r="F36" s="194"/>
      <c r="G36" s="194"/>
      <c r="H36" s="194"/>
      <c r="I36" s="194"/>
      <c r="J36" s="194"/>
      <c r="K36" s="194"/>
      <c r="L36" s="194"/>
      <c r="M36" s="195"/>
    </row>
    <row r="37" spans="1:13" s="6" customFormat="1" x14ac:dyDescent="0.25">
      <c r="A37" s="169"/>
      <c r="B37" s="142"/>
      <c r="C37" s="142"/>
      <c r="D37" s="142"/>
      <c r="E37" s="142"/>
      <c r="F37" s="142"/>
      <c r="G37" s="142"/>
      <c r="H37" s="142"/>
      <c r="I37" s="142"/>
      <c r="J37" s="142"/>
      <c r="K37" s="142"/>
      <c r="L37" s="142"/>
      <c r="M37" s="143"/>
    </row>
    <row r="38" spans="1:13" s="6" customFormat="1" x14ac:dyDescent="0.25">
      <c r="A38" s="169"/>
      <c r="B38" s="142"/>
      <c r="C38" s="142"/>
      <c r="D38" s="142"/>
      <c r="E38" s="142"/>
      <c r="F38" s="142"/>
      <c r="G38" s="142"/>
      <c r="H38" s="142"/>
      <c r="I38" s="142"/>
      <c r="J38" s="142"/>
      <c r="K38" s="142"/>
      <c r="L38" s="142"/>
      <c r="M38" s="143"/>
    </row>
    <row r="39" spans="1:13" ht="20.25" customHeight="1" x14ac:dyDescent="0.25">
      <c r="A39" s="196" t="s">
        <v>54</v>
      </c>
      <c r="B39" s="197"/>
      <c r="C39" s="197"/>
      <c r="D39" s="197"/>
      <c r="E39" s="197"/>
      <c r="F39" s="197"/>
      <c r="G39" s="197"/>
      <c r="H39" s="197"/>
      <c r="I39" s="197"/>
      <c r="J39" s="197"/>
      <c r="K39" s="197"/>
      <c r="L39" s="197"/>
      <c r="M39" s="198"/>
    </row>
    <row r="40" spans="1:13" x14ac:dyDescent="0.25">
      <c r="A40" s="169"/>
      <c r="B40" s="142"/>
      <c r="C40" s="142"/>
      <c r="D40" s="142"/>
      <c r="E40" s="142"/>
      <c r="F40" s="142"/>
      <c r="G40" s="142"/>
      <c r="H40" s="142"/>
      <c r="I40" s="142"/>
      <c r="J40" s="142"/>
      <c r="K40" s="142"/>
      <c r="L40" s="142"/>
      <c r="M40" s="143"/>
    </row>
    <row r="41" spans="1:13" x14ac:dyDescent="0.25">
      <c r="A41" s="180" t="s">
        <v>28</v>
      </c>
      <c r="B41" s="181"/>
      <c r="C41" s="181"/>
      <c r="D41" s="181"/>
      <c r="E41" s="181"/>
      <c r="F41" s="182"/>
      <c r="G41" s="142"/>
      <c r="H41" s="142"/>
      <c r="I41" s="142"/>
      <c r="J41" s="142"/>
      <c r="K41" s="142"/>
      <c r="L41" s="142"/>
      <c r="M41" s="143"/>
    </row>
    <row r="42" spans="1:13" x14ac:dyDescent="0.25">
      <c r="A42" s="183"/>
      <c r="B42" s="184"/>
      <c r="C42" s="184"/>
      <c r="D42" s="184"/>
      <c r="E42" s="184"/>
      <c r="F42" s="185"/>
      <c r="G42" s="142"/>
      <c r="H42" s="142"/>
      <c r="I42" s="142"/>
      <c r="J42" s="142"/>
      <c r="K42" s="142"/>
      <c r="L42" s="142"/>
      <c r="M42" s="143"/>
    </row>
    <row r="43" spans="1:13" ht="15.75" x14ac:dyDescent="0.25">
      <c r="A43" s="120" t="s">
        <v>29</v>
      </c>
      <c r="B43" s="121"/>
      <c r="C43" s="121"/>
      <c r="D43" s="121"/>
      <c r="E43" s="129" t="s">
        <v>30</v>
      </c>
      <c r="F43" s="129"/>
      <c r="G43" s="142"/>
      <c r="H43" s="142"/>
      <c r="I43" s="142"/>
      <c r="J43" s="142"/>
      <c r="K43" s="142"/>
      <c r="L43" s="142"/>
      <c r="M43" s="143"/>
    </row>
    <row r="44" spans="1:13" ht="39" customHeight="1" x14ac:dyDescent="0.25">
      <c r="A44" s="190" t="s">
        <v>150</v>
      </c>
      <c r="B44" s="191"/>
      <c r="C44" s="191"/>
      <c r="D44" s="191"/>
      <c r="E44" s="133"/>
      <c r="F44" s="133"/>
      <c r="G44" s="142"/>
      <c r="H44" s="142"/>
      <c r="I44" s="142"/>
      <c r="J44" s="142"/>
      <c r="K44" s="142"/>
      <c r="L44" s="142"/>
      <c r="M44" s="143"/>
    </row>
    <row r="45" spans="1:13" ht="15.75" x14ac:dyDescent="0.25">
      <c r="A45" s="177" t="s">
        <v>31</v>
      </c>
      <c r="B45" s="178"/>
      <c r="C45" s="178"/>
      <c r="D45" s="178"/>
      <c r="E45" s="178"/>
      <c r="F45" s="179"/>
      <c r="G45" s="142"/>
      <c r="H45" s="142"/>
      <c r="I45" s="142"/>
      <c r="J45" s="142"/>
      <c r="K45" s="142"/>
      <c r="L45" s="142"/>
      <c r="M45" s="143"/>
    </row>
    <row r="46" spans="1:13" ht="100.5" customHeight="1" thickBot="1" x14ac:dyDescent="0.3">
      <c r="A46" s="192" t="s">
        <v>151</v>
      </c>
      <c r="B46" s="193"/>
      <c r="C46" s="193"/>
      <c r="D46" s="193"/>
      <c r="E46" s="193"/>
      <c r="F46" s="193"/>
      <c r="G46" s="188"/>
      <c r="H46" s="188"/>
      <c r="I46" s="188"/>
      <c r="J46" s="188"/>
      <c r="K46" s="188"/>
      <c r="L46" s="188"/>
      <c r="M46" s="189"/>
    </row>
    <row r="47" spans="1:13" ht="20.25" customHeight="1" x14ac:dyDescent="0.25"/>
    <row r="48" spans="1:13" ht="20.25" customHeight="1" x14ac:dyDescent="0.25"/>
    <row r="49" ht="20.25" customHeight="1" x14ac:dyDescent="0.25"/>
    <row r="50" ht="20.25" customHeight="1" x14ac:dyDescent="0.25"/>
  </sheetData>
  <mergeCells count="49">
    <mergeCell ref="D7:M7"/>
    <mergeCell ref="D8:M8"/>
    <mergeCell ref="B8:C8"/>
    <mergeCell ref="A20:M20"/>
    <mergeCell ref="A1:M1"/>
    <mergeCell ref="A2:M2"/>
    <mergeCell ref="A3:M3"/>
    <mergeCell ref="B4:M4"/>
    <mergeCell ref="H5:M5"/>
    <mergeCell ref="D5:F5"/>
    <mergeCell ref="B6:C6"/>
    <mergeCell ref="B7:C7"/>
    <mergeCell ref="D6:M6"/>
    <mergeCell ref="B15:M15"/>
    <mergeCell ref="A6:A8"/>
    <mergeCell ref="B16:M16"/>
    <mergeCell ref="A45:F45"/>
    <mergeCell ref="A41:F42"/>
    <mergeCell ref="A43:D43"/>
    <mergeCell ref="E43:F43"/>
    <mergeCell ref="A21:M21"/>
    <mergeCell ref="B34:M34"/>
    <mergeCell ref="G41:M46"/>
    <mergeCell ref="A44:D44"/>
    <mergeCell ref="E44:F44"/>
    <mergeCell ref="A46:F46"/>
    <mergeCell ref="B35:M35"/>
    <mergeCell ref="B36:M36"/>
    <mergeCell ref="A37:M37"/>
    <mergeCell ref="A38:M38"/>
    <mergeCell ref="A39:M39"/>
    <mergeCell ref="A40:M40"/>
    <mergeCell ref="B9:M9"/>
    <mergeCell ref="B10:M10"/>
    <mergeCell ref="A11:M11"/>
    <mergeCell ref="A12:M12"/>
    <mergeCell ref="A13:M13"/>
    <mergeCell ref="B14:M14"/>
    <mergeCell ref="A30:M30"/>
    <mergeCell ref="A31:M31"/>
    <mergeCell ref="A32:M32"/>
    <mergeCell ref="A33:M33"/>
    <mergeCell ref="J19:M19"/>
    <mergeCell ref="A22:M22"/>
    <mergeCell ref="A23:M23"/>
    <mergeCell ref="B28:M28"/>
    <mergeCell ref="B29:M29"/>
    <mergeCell ref="B17:M17"/>
    <mergeCell ref="J18:M18"/>
  </mergeCells>
  <printOptions horizontalCentered="1" verticalCentered="1"/>
  <pageMargins left="0.70866141732283472" right="0.70866141732283472" top="0.74803149606299213" bottom="0.74803149606299213" header="0.31496062992125984" footer="0.31496062992125984"/>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view="pageBreakPreview" zoomScaleSheetLayoutView="100" workbookViewId="0">
      <selection activeCell="A44" sqref="A44"/>
    </sheetView>
  </sheetViews>
  <sheetFormatPr baseColWidth="10" defaultRowHeight="15" x14ac:dyDescent="0.25"/>
  <cols>
    <col min="1" max="1" width="34.42578125" style="15" customWidth="1"/>
    <col min="2" max="2" width="35" customWidth="1"/>
    <col min="3" max="3" width="15.5703125" customWidth="1"/>
    <col min="4" max="4" width="25" customWidth="1"/>
    <col min="5" max="5" width="16.28515625" customWidth="1"/>
    <col min="6" max="6" width="24.7109375" bestFit="1" customWidth="1"/>
    <col min="7" max="7" width="14" bestFit="1" customWidth="1"/>
    <col min="8" max="8" width="17.28515625" customWidth="1"/>
    <col min="9" max="9" width="13.42578125" bestFit="1" customWidth="1"/>
    <col min="10" max="10" width="21.42578125" customWidth="1"/>
    <col min="11" max="11" width="18.28515625" customWidth="1"/>
    <col min="12" max="12" width="19.5703125" customWidth="1"/>
  </cols>
  <sheetData>
    <row r="1" spans="1:13" ht="23.25" x14ac:dyDescent="0.35">
      <c r="A1" s="227" t="s">
        <v>33</v>
      </c>
      <c r="B1" s="228"/>
      <c r="C1" s="228"/>
      <c r="D1" s="228"/>
      <c r="E1" s="228"/>
      <c r="F1" s="228"/>
      <c r="G1" s="228"/>
      <c r="H1" s="228"/>
      <c r="I1" s="228"/>
      <c r="J1" s="228"/>
      <c r="K1" s="228"/>
      <c r="L1" s="228"/>
      <c r="M1" s="229"/>
    </row>
    <row r="2" spans="1:13" ht="28.5" customHeight="1" x14ac:dyDescent="0.25">
      <c r="A2" s="147" t="s">
        <v>65</v>
      </c>
      <c r="B2" s="148"/>
      <c r="C2" s="148"/>
      <c r="D2" s="148"/>
      <c r="E2" s="148"/>
      <c r="F2" s="148"/>
      <c r="G2" s="148"/>
      <c r="H2" s="148"/>
      <c r="I2" s="148"/>
      <c r="J2" s="148"/>
      <c r="K2" s="148"/>
      <c r="L2" s="148"/>
      <c r="M2" s="149"/>
    </row>
    <row r="3" spans="1:13" ht="24" customHeight="1" x14ac:dyDescent="0.25">
      <c r="A3" s="137" t="s">
        <v>129</v>
      </c>
      <c r="B3" s="138"/>
      <c r="C3" s="138"/>
      <c r="D3" s="138"/>
      <c r="E3" s="138"/>
      <c r="F3" s="138"/>
      <c r="G3" s="138"/>
      <c r="H3" s="138"/>
      <c r="I3" s="138"/>
      <c r="J3" s="138"/>
      <c r="K3" s="138"/>
      <c r="L3" s="138"/>
      <c r="M3" s="139"/>
    </row>
    <row r="4" spans="1:13" ht="35.25" customHeight="1" x14ac:dyDescent="0.25">
      <c r="A4" s="14" t="s">
        <v>34</v>
      </c>
      <c r="B4" s="161" t="s">
        <v>2</v>
      </c>
      <c r="C4" s="161"/>
      <c r="D4" s="161"/>
      <c r="E4" s="161"/>
      <c r="F4" s="161"/>
      <c r="G4" s="161"/>
      <c r="H4" s="161"/>
      <c r="I4" s="161"/>
      <c r="J4" s="161"/>
      <c r="K4" s="161"/>
      <c r="L4" s="161"/>
      <c r="M4" s="162"/>
    </row>
    <row r="5" spans="1:13" ht="38.25" customHeight="1" x14ac:dyDescent="0.25">
      <c r="A5" s="14" t="s">
        <v>35</v>
      </c>
      <c r="B5" s="36" t="s">
        <v>18</v>
      </c>
      <c r="C5" s="36"/>
      <c r="D5" s="206" t="s">
        <v>36</v>
      </c>
      <c r="E5" s="206"/>
      <c r="F5" s="207"/>
      <c r="G5" s="3" t="s">
        <v>19</v>
      </c>
      <c r="H5" s="218"/>
      <c r="I5" s="218"/>
      <c r="J5" s="218"/>
      <c r="K5" s="218"/>
      <c r="L5" s="218"/>
      <c r="M5" s="219"/>
    </row>
    <row r="6" spans="1:13" ht="20.25" customHeight="1" x14ac:dyDescent="0.25">
      <c r="A6" s="155" t="s">
        <v>37</v>
      </c>
      <c r="B6" s="153" t="s">
        <v>38</v>
      </c>
      <c r="C6" s="154"/>
      <c r="D6" s="199" t="s">
        <v>89</v>
      </c>
      <c r="E6" s="199"/>
      <c r="F6" s="199"/>
      <c r="G6" s="199"/>
      <c r="H6" s="199"/>
      <c r="I6" s="199"/>
      <c r="J6" s="199"/>
      <c r="K6" s="199"/>
      <c r="L6" s="199"/>
      <c r="M6" s="200"/>
    </row>
    <row r="7" spans="1:13" ht="20.25" customHeight="1" x14ac:dyDescent="0.25">
      <c r="A7" s="156"/>
      <c r="B7" s="153" t="s">
        <v>39</v>
      </c>
      <c r="C7" s="154"/>
      <c r="D7" s="199" t="s">
        <v>95</v>
      </c>
      <c r="E7" s="199"/>
      <c r="F7" s="199"/>
      <c r="G7" s="199"/>
      <c r="H7" s="199"/>
      <c r="I7" s="199"/>
      <c r="J7" s="199"/>
      <c r="K7" s="199"/>
      <c r="L7" s="199"/>
      <c r="M7" s="200"/>
    </row>
    <row r="8" spans="1:13" ht="20.25" customHeight="1" x14ac:dyDescent="0.25">
      <c r="A8" s="157"/>
      <c r="B8" s="153" t="s">
        <v>40</v>
      </c>
      <c r="C8" s="154"/>
      <c r="D8" s="199" t="s">
        <v>66</v>
      </c>
      <c r="E8" s="199"/>
      <c r="F8" s="199"/>
      <c r="G8" s="199"/>
      <c r="H8" s="199"/>
      <c r="I8" s="199"/>
      <c r="J8" s="199"/>
      <c r="K8" s="199"/>
      <c r="L8" s="199"/>
      <c r="M8" s="200"/>
    </row>
    <row r="9" spans="1:13" ht="55.5" customHeight="1" x14ac:dyDescent="0.25">
      <c r="A9" s="14" t="s">
        <v>58</v>
      </c>
      <c r="B9" s="170" t="s">
        <v>134</v>
      </c>
      <c r="C9" s="170"/>
      <c r="D9" s="170"/>
      <c r="E9" s="170"/>
      <c r="F9" s="170"/>
      <c r="G9" s="170"/>
      <c r="H9" s="170"/>
      <c r="I9" s="170"/>
      <c r="J9" s="170"/>
      <c r="K9" s="170"/>
      <c r="L9" s="170"/>
      <c r="M9" s="171"/>
    </row>
    <row r="10" spans="1:13" ht="47.25" customHeight="1" x14ac:dyDescent="0.25">
      <c r="A10" s="68" t="s">
        <v>55</v>
      </c>
      <c r="B10" s="170" t="s">
        <v>117</v>
      </c>
      <c r="C10" s="170"/>
      <c r="D10" s="170"/>
      <c r="E10" s="170"/>
      <c r="F10" s="170"/>
      <c r="G10" s="170"/>
      <c r="H10" s="170"/>
      <c r="I10" s="170"/>
      <c r="J10" s="170"/>
      <c r="K10" s="170"/>
      <c r="L10" s="170"/>
      <c r="M10" s="171"/>
    </row>
    <row r="11" spans="1:13" ht="23.25" customHeight="1" x14ac:dyDescent="0.25">
      <c r="A11" s="144"/>
      <c r="B11" s="145"/>
      <c r="C11" s="145"/>
      <c r="D11" s="145"/>
      <c r="E11" s="145"/>
      <c r="F11" s="145"/>
      <c r="G11" s="145"/>
      <c r="H11" s="145"/>
      <c r="I11" s="145"/>
      <c r="J11" s="145"/>
      <c r="K11" s="145"/>
      <c r="L11" s="145"/>
      <c r="M11" s="146"/>
    </row>
    <row r="12" spans="1:13" ht="30" customHeight="1" x14ac:dyDescent="0.25">
      <c r="A12" s="147" t="s">
        <v>67</v>
      </c>
      <c r="B12" s="148"/>
      <c r="C12" s="148"/>
      <c r="D12" s="148"/>
      <c r="E12" s="148"/>
      <c r="F12" s="148"/>
      <c r="G12" s="148"/>
      <c r="H12" s="148"/>
      <c r="I12" s="148"/>
      <c r="J12" s="148"/>
      <c r="K12" s="148"/>
      <c r="L12" s="148"/>
      <c r="M12" s="149"/>
    </row>
    <row r="13" spans="1:13" x14ac:dyDescent="0.25">
      <c r="A13" s="169"/>
      <c r="B13" s="142"/>
      <c r="C13" s="142"/>
      <c r="D13" s="142"/>
      <c r="E13" s="142"/>
      <c r="F13" s="142"/>
      <c r="G13" s="142"/>
      <c r="H13" s="142"/>
      <c r="I13" s="142"/>
      <c r="J13" s="142"/>
      <c r="K13" s="142"/>
      <c r="L13" s="142"/>
      <c r="M13" s="143"/>
    </row>
    <row r="14" spans="1:13" ht="39.75" customHeight="1" x14ac:dyDescent="0.25">
      <c r="A14" s="14" t="s">
        <v>41</v>
      </c>
      <c r="B14" s="161" t="s">
        <v>3</v>
      </c>
      <c r="C14" s="161"/>
      <c r="D14" s="161"/>
      <c r="E14" s="161"/>
      <c r="F14" s="161"/>
      <c r="G14" s="161"/>
      <c r="H14" s="161"/>
      <c r="I14" s="161"/>
      <c r="J14" s="161"/>
      <c r="K14" s="161"/>
      <c r="L14" s="161"/>
      <c r="M14" s="162"/>
    </row>
    <row r="15" spans="1:13" ht="60" customHeight="1" x14ac:dyDescent="0.25">
      <c r="A15" s="10" t="s">
        <v>42</v>
      </c>
      <c r="B15" s="170" t="s">
        <v>4</v>
      </c>
      <c r="C15" s="170"/>
      <c r="D15" s="170"/>
      <c r="E15" s="170"/>
      <c r="F15" s="170"/>
      <c r="G15" s="170"/>
      <c r="H15" s="170"/>
      <c r="I15" s="170"/>
      <c r="J15" s="170"/>
      <c r="K15" s="170"/>
      <c r="L15" s="170"/>
      <c r="M15" s="171"/>
    </row>
    <row r="16" spans="1:13" ht="51" customHeight="1" x14ac:dyDescent="0.25">
      <c r="A16" s="10" t="s">
        <v>43</v>
      </c>
      <c r="B16" s="170" t="s">
        <v>5</v>
      </c>
      <c r="C16" s="170"/>
      <c r="D16" s="170"/>
      <c r="E16" s="170"/>
      <c r="F16" s="170"/>
      <c r="G16" s="170"/>
      <c r="H16" s="170"/>
      <c r="I16" s="170"/>
      <c r="J16" s="170"/>
      <c r="K16" s="170"/>
      <c r="L16" s="170"/>
      <c r="M16" s="171"/>
    </row>
    <row r="17" spans="1:13" ht="48" customHeight="1" x14ac:dyDescent="0.25">
      <c r="A17" s="14" t="s">
        <v>44</v>
      </c>
      <c r="B17" s="174" t="s">
        <v>6</v>
      </c>
      <c r="C17" s="225"/>
      <c r="D17" s="225"/>
      <c r="E17" s="225"/>
      <c r="F17" s="225"/>
      <c r="G17" s="225"/>
      <c r="H17" s="225"/>
      <c r="I17" s="225"/>
      <c r="J17" s="225"/>
      <c r="K17" s="225"/>
      <c r="L17" s="225"/>
      <c r="M17" s="226"/>
    </row>
    <row r="18" spans="1:13" ht="22.5" customHeight="1" x14ac:dyDescent="0.25">
      <c r="A18" s="86" t="s">
        <v>64</v>
      </c>
      <c r="B18" s="3" t="s">
        <v>20</v>
      </c>
      <c r="C18" s="3" t="s">
        <v>19</v>
      </c>
      <c r="D18" s="3" t="s">
        <v>21</v>
      </c>
      <c r="E18" s="3"/>
      <c r="F18" s="3" t="s">
        <v>22</v>
      </c>
      <c r="G18" s="3"/>
      <c r="H18" s="3" t="s">
        <v>23</v>
      </c>
      <c r="I18" s="87"/>
      <c r="J18" s="164"/>
      <c r="K18" s="164"/>
      <c r="L18" s="164"/>
      <c r="M18" s="165"/>
    </row>
    <row r="19" spans="1:13" ht="39.75" customHeight="1" x14ac:dyDescent="0.25">
      <c r="A19" s="14" t="s">
        <v>46</v>
      </c>
      <c r="B19" s="3" t="s">
        <v>24</v>
      </c>
      <c r="C19" s="87"/>
      <c r="D19" s="3" t="s">
        <v>25</v>
      </c>
      <c r="E19" s="3"/>
      <c r="F19" s="3" t="s">
        <v>26</v>
      </c>
      <c r="G19" s="3"/>
      <c r="H19" s="3" t="s">
        <v>27</v>
      </c>
      <c r="I19" s="3" t="s">
        <v>19</v>
      </c>
      <c r="J19" s="164"/>
      <c r="K19" s="164"/>
      <c r="L19" s="164"/>
      <c r="M19" s="165"/>
    </row>
    <row r="20" spans="1:13" ht="15.75" x14ac:dyDescent="0.25">
      <c r="A20" s="201"/>
      <c r="B20" s="121"/>
      <c r="C20" s="121"/>
      <c r="D20" s="121"/>
      <c r="E20" s="121"/>
      <c r="F20" s="121"/>
      <c r="G20" s="121"/>
      <c r="H20" s="121"/>
      <c r="I20" s="121"/>
      <c r="J20" s="121"/>
      <c r="K20" s="121"/>
      <c r="L20" s="121"/>
      <c r="M20" s="202"/>
    </row>
    <row r="21" spans="1:13" x14ac:dyDescent="0.25">
      <c r="A21" s="169"/>
      <c r="B21" s="142"/>
      <c r="C21" s="142"/>
      <c r="D21" s="142"/>
      <c r="E21" s="142"/>
      <c r="F21" s="142"/>
      <c r="G21" s="142"/>
      <c r="H21" s="142"/>
      <c r="I21" s="142"/>
      <c r="J21" s="142"/>
      <c r="K21" s="142"/>
      <c r="L21" s="142"/>
      <c r="M21" s="143"/>
    </row>
    <row r="22" spans="1:13" ht="25.5" customHeight="1" x14ac:dyDescent="0.25">
      <c r="A22" s="230" t="s">
        <v>68</v>
      </c>
      <c r="B22" s="231"/>
      <c r="C22" s="231"/>
      <c r="D22" s="231"/>
      <c r="E22" s="231"/>
      <c r="F22" s="231"/>
      <c r="G22" s="231"/>
      <c r="H22" s="231"/>
      <c r="I22" s="231"/>
      <c r="J22" s="231"/>
      <c r="K22" s="231"/>
      <c r="L22" s="231"/>
      <c r="M22" s="232"/>
    </row>
    <row r="23" spans="1:13" x14ac:dyDescent="0.25">
      <c r="A23" s="169"/>
      <c r="B23" s="142"/>
      <c r="C23" s="142"/>
      <c r="D23" s="142"/>
      <c r="E23" s="142"/>
      <c r="F23" s="142"/>
      <c r="G23" s="142"/>
      <c r="H23" s="142"/>
      <c r="I23" s="142"/>
      <c r="J23" s="142"/>
      <c r="K23" s="142"/>
      <c r="L23" s="142"/>
      <c r="M23" s="143"/>
    </row>
    <row r="24" spans="1:13" ht="21.75" customHeight="1" x14ac:dyDescent="0.25">
      <c r="A24" s="39" t="s">
        <v>47</v>
      </c>
      <c r="B24" s="39">
        <v>2010</v>
      </c>
      <c r="C24" s="39">
        <v>2011</v>
      </c>
      <c r="D24" s="39">
        <v>2012</v>
      </c>
      <c r="E24" s="39">
        <v>2013</v>
      </c>
      <c r="F24" s="39">
        <v>2014</v>
      </c>
      <c r="G24" s="39">
        <v>2015</v>
      </c>
      <c r="H24" s="39">
        <v>2016</v>
      </c>
      <c r="I24" s="39">
        <v>2017</v>
      </c>
      <c r="J24" s="39">
        <v>2018</v>
      </c>
      <c r="K24" s="39">
        <v>2019</v>
      </c>
      <c r="L24" s="39">
        <v>2020</v>
      </c>
      <c r="M24" s="44">
        <v>2021</v>
      </c>
    </row>
    <row r="25" spans="1:13" ht="27.75" customHeight="1" x14ac:dyDescent="0.25">
      <c r="A25" s="24" t="s">
        <v>7</v>
      </c>
      <c r="B25" s="19">
        <v>4679</v>
      </c>
      <c r="C25" s="19">
        <v>4557</v>
      </c>
      <c r="D25" s="19">
        <v>4564</v>
      </c>
      <c r="E25" s="19">
        <v>4747</v>
      </c>
      <c r="F25" s="19">
        <v>5027.8630000000003</v>
      </c>
      <c r="G25" s="19">
        <f t="shared" ref="G25:M25" si="0">+F25*1.01</f>
        <v>5078.1416300000001</v>
      </c>
      <c r="H25" s="19">
        <f t="shared" si="0"/>
        <v>5128.9230463000004</v>
      </c>
      <c r="I25" s="19">
        <f t="shared" si="0"/>
        <v>5180.2122767630008</v>
      </c>
      <c r="J25" s="19">
        <f t="shared" si="0"/>
        <v>5232.0143995306307</v>
      </c>
      <c r="K25" s="19">
        <f t="shared" si="0"/>
        <v>5284.3345435259371</v>
      </c>
      <c r="L25" s="19">
        <f t="shared" si="0"/>
        <v>5337.1778889611969</v>
      </c>
      <c r="M25" s="45">
        <f t="shared" si="0"/>
        <v>5390.5496678508089</v>
      </c>
    </row>
    <row r="26" spans="1:13" ht="24" customHeight="1" x14ac:dyDescent="0.25">
      <c r="A26" s="24" t="s">
        <v>8</v>
      </c>
      <c r="B26" s="18">
        <v>-7.8242026672970519</v>
      </c>
      <c r="C26" s="19">
        <v>1.7257518507753595</v>
      </c>
      <c r="D26" s="19">
        <v>0.03</v>
      </c>
      <c r="E26" s="19">
        <v>1.000000000000006</v>
      </c>
      <c r="F26" s="19">
        <v>0.9999999999999919</v>
      </c>
      <c r="G26" s="19">
        <v>0.9999999999999919</v>
      </c>
      <c r="H26" s="19">
        <v>0.9999999999999919</v>
      </c>
      <c r="I26" s="19">
        <v>0.9999999999999919</v>
      </c>
      <c r="J26" s="19">
        <v>0.9999999999999919</v>
      </c>
      <c r="K26" s="19">
        <v>0.9999999999999919</v>
      </c>
      <c r="L26" s="19">
        <v>0.9999999999999919</v>
      </c>
      <c r="M26" s="45">
        <v>0.9999999999999919</v>
      </c>
    </row>
    <row r="27" spans="1:13" ht="43.5" customHeight="1" x14ac:dyDescent="0.25">
      <c r="A27" s="14" t="s">
        <v>49</v>
      </c>
      <c r="B27" s="170" t="s">
        <v>102</v>
      </c>
      <c r="C27" s="170"/>
      <c r="D27" s="170"/>
      <c r="E27" s="170"/>
      <c r="F27" s="170"/>
      <c r="G27" s="170"/>
      <c r="H27" s="170"/>
      <c r="I27" s="170"/>
      <c r="J27" s="170"/>
      <c r="K27" s="170"/>
      <c r="L27" s="170"/>
      <c r="M27" s="171"/>
    </row>
    <row r="28" spans="1:13" ht="31.5" customHeight="1" x14ac:dyDescent="0.25">
      <c r="A28" s="14" t="s">
        <v>50</v>
      </c>
      <c r="B28" s="170" t="s">
        <v>9</v>
      </c>
      <c r="C28" s="170"/>
      <c r="D28" s="170"/>
      <c r="E28" s="170"/>
      <c r="F28" s="170"/>
      <c r="G28" s="170"/>
      <c r="H28" s="170"/>
      <c r="I28" s="170"/>
      <c r="J28" s="170"/>
      <c r="K28" s="170"/>
      <c r="L28" s="170"/>
      <c r="M28" s="171"/>
    </row>
    <row r="29" spans="1:13" ht="15.75" x14ac:dyDescent="0.25">
      <c r="A29" s="217"/>
      <c r="B29" s="218"/>
      <c r="C29" s="218"/>
      <c r="D29" s="218"/>
      <c r="E29" s="218"/>
      <c r="F29" s="218"/>
      <c r="G29" s="218"/>
      <c r="H29" s="218"/>
      <c r="I29" s="218"/>
      <c r="J29" s="218"/>
      <c r="K29" s="218"/>
      <c r="L29" s="218"/>
      <c r="M29" s="219"/>
    </row>
    <row r="30" spans="1:13" ht="24.75" customHeight="1" x14ac:dyDescent="0.25">
      <c r="A30" s="214" t="s">
        <v>69</v>
      </c>
      <c r="B30" s="215"/>
      <c r="C30" s="215"/>
      <c r="D30" s="215"/>
      <c r="E30" s="215"/>
      <c r="F30" s="215"/>
      <c r="G30" s="215"/>
      <c r="H30" s="215"/>
      <c r="I30" s="215"/>
      <c r="J30" s="215"/>
      <c r="K30" s="215"/>
      <c r="L30" s="215"/>
      <c r="M30" s="216"/>
    </row>
    <row r="31" spans="1:13" x14ac:dyDescent="0.25">
      <c r="A31" s="169"/>
      <c r="B31" s="142"/>
      <c r="C31" s="142"/>
      <c r="D31" s="142"/>
      <c r="E31" s="142"/>
      <c r="F31" s="142"/>
      <c r="G31" s="142"/>
      <c r="H31" s="142"/>
      <c r="I31" s="142"/>
      <c r="J31" s="142"/>
      <c r="K31" s="142"/>
      <c r="L31" s="142"/>
      <c r="M31" s="143"/>
    </row>
    <row r="32" spans="1:13" ht="69.75" customHeight="1" x14ac:dyDescent="0.25">
      <c r="A32" s="14" t="s">
        <v>51</v>
      </c>
      <c r="B32" s="186" t="s">
        <v>10</v>
      </c>
      <c r="C32" s="186"/>
      <c r="D32" s="186"/>
      <c r="E32" s="186"/>
      <c r="F32" s="186"/>
      <c r="G32" s="186"/>
      <c r="H32" s="186"/>
      <c r="I32" s="186"/>
      <c r="J32" s="186"/>
      <c r="K32" s="186"/>
      <c r="L32" s="186"/>
      <c r="M32" s="187"/>
    </row>
    <row r="33" spans="1:13" ht="57.75" customHeight="1" x14ac:dyDescent="0.25">
      <c r="A33" s="14" t="s">
        <v>52</v>
      </c>
      <c r="B33" s="186" t="s">
        <v>1</v>
      </c>
      <c r="C33" s="186"/>
      <c r="D33" s="186"/>
      <c r="E33" s="186"/>
      <c r="F33" s="186"/>
      <c r="G33" s="186"/>
      <c r="H33" s="186"/>
      <c r="I33" s="186"/>
      <c r="J33" s="186"/>
      <c r="K33" s="186"/>
      <c r="L33" s="186"/>
      <c r="M33" s="187"/>
    </row>
    <row r="34" spans="1:13" ht="64.5" customHeight="1" x14ac:dyDescent="0.25">
      <c r="A34" s="14" t="s">
        <v>130</v>
      </c>
      <c r="B34" s="194" t="s">
        <v>11</v>
      </c>
      <c r="C34" s="194"/>
      <c r="D34" s="194"/>
      <c r="E34" s="194"/>
      <c r="F34" s="194"/>
      <c r="G34" s="194"/>
      <c r="H34" s="194"/>
      <c r="I34" s="194"/>
      <c r="J34" s="194"/>
      <c r="K34" s="194"/>
      <c r="L34" s="194"/>
      <c r="M34" s="195"/>
    </row>
    <row r="35" spans="1:13" x14ac:dyDescent="0.25">
      <c r="A35" s="169"/>
      <c r="B35" s="142"/>
      <c r="C35" s="142"/>
      <c r="D35" s="142"/>
      <c r="E35" s="142"/>
      <c r="F35" s="142"/>
      <c r="G35" s="142"/>
      <c r="H35" s="142"/>
      <c r="I35" s="142"/>
      <c r="J35" s="142"/>
      <c r="K35" s="142"/>
      <c r="L35" s="142"/>
      <c r="M35" s="143"/>
    </row>
    <row r="36" spans="1:13" ht="32.25" customHeight="1" x14ac:dyDescent="0.25">
      <c r="A36" s="211" t="s">
        <v>54</v>
      </c>
      <c r="B36" s="212"/>
      <c r="C36" s="212"/>
      <c r="D36" s="212"/>
      <c r="E36" s="212"/>
      <c r="F36" s="212"/>
      <c r="G36" s="212"/>
      <c r="H36" s="212"/>
      <c r="I36" s="212"/>
      <c r="J36" s="212"/>
      <c r="K36" s="212"/>
      <c r="L36" s="212"/>
      <c r="M36" s="213"/>
    </row>
    <row r="37" spans="1:13" x14ac:dyDescent="0.25">
      <c r="A37" s="169"/>
      <c r="B37" s="142"/>
      <c r="C37" s="142"/>
      <c r="D37" s="142"/>
      <c r="E37" s="142"/>
      <c r="F37" s="142"/>
      <c r="G37" s="142"/>
      <c r="H37" s="142"/>
      <c r="I37" s="142"/>
      <c r="J37" s="142"/>
      <c r="K37" s="142"/>
      <c r="L37" s="142"/>
      <c r="M37" s="143"/>
    </row>
    <row r="38" spans="1:13" x14ac:dyDescent="0.25">
      <c r="A38" s="112" t="s">
        <v>28</v>
      </c>
      <c r="B38" s="208"/>
      <c r="C38" s="208"/>
      <c r="D38" s="208"/>
      <c r="E38" s="208"/>
      <c r="F38" s="208"/>
      <c r="G38" s="142"/>
      <c r="H38" s="142"/>
      <c r="I38" s="142"/>
      <c r="J38" s="142"/>
      <c r="K38" s="142"/>
      <c r="L38" s="142"/>
      <c r="M38" s="143"/>
    </row>
    <row r="39" spans="1:13" x14ac:dyDescent="0.25">
      <c r="A39" s="220"/>
      <c r="B39" s="208"/>
      <c r="C39" s="208"/>
      <c r="D39" s="208"/>
      <c r="E39" s="208"/>
      <c r="F39" s="208"/>
      <c r="G39" s="142"/>
      <c r="H39" s="142"/>
      <c r="I39" s="142"/>
      <c r="J39" s="142"/>
      <c r="K39" s="142"/>
      <c r="L39" s="142"/>
      <c r="M39" s="143"/>
    </row>
    <row r="40" spans="1:13" ht="15.75" x14ac:dyDescent="0.25">
      <c r="A40" s="120" t="s">
        <v>29</v>
      </c>
      <c r="B40" s="121"/>
      <c r="C40" s="121"/>
      <c r="D40" s="121"/>
      <c r="E40" s="129" t="s">
        <v>30</v>
      </c>
      <c r="F40" s="129"/>
      <c r="G40" s="142"/>
      <c r="H40" s="142"/>
      <c r="I40" s="142"/>
      <c r="J40" s="142"/>
      <c r="K40" s="142"/>
      <c r="L40" s="142"/>
      <c r="M40" s="143"/>
    </row>
    <row r="41" spans="1:13" ht="34.5" customHeight="1" x14ac:dyDescent="0.25">
      <c r="A41" s="221" t="s">
        <v>103</v>
      </c>
      <c r="B41" s="222"/>
      <c r="C41" s="222"/>
      <c r="D41" s="223"/>
      <c r="E41" s="224" t="s">
        <v>116</v>
      </c>
      <c r="F41" s="224"/>
      <c r="G41" s="142"/>
      <c r="H41" s="142"/>
      <c r="I41" s="142"/>
      <c r="J41" s="142"/>
      <c r="K41" s="142"/>
      <c r="L41" s="142"/>
      <c r="M41" s="143"/>
    </row>
    <row r="42" spans="1:13" ht="21.75" customHeight="1" x14ac:dyDescent="0.25">
      <c r="A42" s="112" t="s">
        <v>31</v>
      </c>
      <c r="B42" s="208"/>
      <c r="C42" s="208"/>
      <c r="D42" s="208"/>
      <c r="E42" s="208"/>
      <c r="F42" s="208"/>
      <c r="G42" s="142"/>
      <c r="H42" s="142"/>
      <c r="I42" s="142"/>
      <c r="J42" s="142"/>
      <c r="K42" s="142"/>
      <c r="L42" s="142"/>
      <c r="M42" s="143"/>
    </row>
    <row r="43" spans="1:13" ht="69" customHeight="1" thickBot="1" x14ac:dyDescent="0.3">
      <c r="A43" s="209" t="s">
        <v>152</v>
      </c>
      <c r="B43" s="210"/>
      <c r="C43" s="210"/>
      <c r="D43" s="210"/>
      <c r="E43" s="210"/>
      <c r="F43" s="210"/>
      <c r="G43" s="188"/>
      <c r="H43" s="188"/>
      <c r="I43" s="188"/>
      <c r="J43" s="188"/>
      <c r="K43" s="188"/>
      <c r="L43" s="188"/>
      <c r="M43" s="189"/>
    </row>
    <row r="44" spans="1:13" ht="177" customHeight="1" x14ac:dyDescent="0.25"/>
    <row r="45" spans="1:13" ht="20.25" customHeight="1" x14ac:dyDescent="0.25"/>
    <row r="46" spans="1:13" ht="20.25" customHeight="1" x14ac:dyDescent="0.25"/>
    <row r="47" spans="1:13" ht="20.25" customHeight="1" x14ac:dyDescent="0.25"/>
  </sheetData>
  <mergeCells count="47">
    <mergeCell ref="B10:M10"/>
    <mergeCell ref="A6:A8"/>
    <mergeCell ref="B6:C6"/>
    <mergeCell ref="B7:C7"/>
    <mergeCell ref="D7:M7"/>
    <mergeCell ref="D8:M8"/>
    <mergeCell ref="B9:M9"/>
    <mergeCell ref="D6:M6"/>
    <mergeCell ref="B8:C8"/>
    <mergeCell ref="A1:M1"/>
    <mergeCell ref="A2:M2"/>
    <mergeCell ref="A3:M3"/>
    <mergeCell ref="B4:M4"/>
    <mergeCell ref="H5:M5"/>
    <mergeCell ref="D5:F5"/>
    <mergeCell ref="B33:M33"/>
    <mergeCell ref="A11:M11"/>
    <mergeCell ref="A31:M31"/>
    <mergeCell ref="B15:M15"/>
    <mergeCell ref="B16:M16"/>
    <mergeCell ref="B17:M17"/>
    <mergeCell ref="J18:M18"/>
    <mergeCell ref="J19:M19"/>
    <mergeCell ref="A20:M20"/>
    <mergeCell ref="A21:M21"/>
    <mergeCell ref="A13:M13"/>
    <mergeCell ref="B14:M14"/>
    <mergeCell ref="A23:M23"/>
    <mergeCell ref="B32:M32"/>
    <mergeCell ref="A22:M22"/>
    <mergeCell ref="A12:M12"/>
    <mergeCell ref="A42:F42"/>
    <mergeCell ref="B27:M27"/>
    <mergeCell ref="A35:M35"/>
    <mergeCell ref="A43:F43"/>
    <mergeCell ref="A37:M37"/>
    <mergeCell ref="A36:M36"/>
    <mergeCell ref="G38:M43"/>
    <mergeCell ref="B28:M28"/>
    <mergeCell ref="A30:M30"/>
    <mergeCell ref="A29:M29"/>
    <mergeCell ref="A38:F39"/>
    <mergeCell ref="A40:D40"/>
    <mergeCell ref="E40:F40"/>
    <mergeCell ref="A41:D41"/>
    <mergeCell ref="E41:F41"/>
    <mergeCell ref="B34:M34"/>
  </mergeCells>
  <printOptions horizontalCentered="1" verticalCentered="1"/>
  <pageMargins left="0.70866141732283472" right="0.70866141732283472" top="0.74803149606299213" bottom="0.74803149606299213" header="0.31496062992125984" footer="0.31496062992125984"/>
  <pageSetup scale="3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view="pageBreakPreview" topLeftCell="A31" zoomScale="98" zoomScaleSheetLayoutView="98" workbookViewId="0">
      <selection activeCell="A44" sqref="A44"/>
    </sheetView>
  </sheetViews>
  <sheetFormatPr baseColWidth="10" defaultRowHeight="15" x14ac:dyDescent="0.25"/>
  <cols>
    <col min="1" max="1" width="42.42578125" style="15" customWidth="1"/>
    <col min="2" max="2" width="20.140625" bestFit="1" customWidth="1"/>
    <col min="3" max="3" width="12.7109375" customWidth="1"/>
    <col min="4" max="4" width="11.85546875" customWidth="1"/>
    <col min="5" max="5" width="11" customWidth="1"/>
    <col min="6" max="6" width="18.42578125" customWidth="1"/>
    <col min="7" max="7" width="10.7109375" customWidth="1"/>
    <col min="8" max="8" width="17.28515625" customWidth="1"/>
    <col min="9" max="9" width="12.42578125" customWidth="1"/>
    <col min="10" max="10" width="13.42578125" customWidth="1"/>
    <col min="11" max="11" width="13.5703125" customWidth="1"/>
    <col min="12" max="12" width="13" customWidth="1"/>
    <col min="13" max="13" width="14.42578125" customWidth="1"/>
  </cols>
  <sheetData>
    <row r="1" spans="1:13" ht="26.25" x14ac:dyDescent="0.4">
      <c r="A1" s="88" t="s">
        <v>33</v>
      </c>
      <c r="B1" s="89"/>
      <c r="C1" s="89"/>
      <c r="D1" s="89"/>
      <c r="E1" s="89"/>
      <c r="F1" s="89"/>
      <c r="G1" s="89"/>
      <c r="H1" s="89"/>
      <c r="I1" s="89"/>
      <c r="J1" s="89"/>
      <c r="K1" s="89"/>
      <c r="L1" s="89"/>
      <c r="M1" s="90"/>
    </row>
    <row r="2" spans="1:13" ht="18" x14ac:dyDescent="0.25">
      <c r="A2" s="134" t="s">
        <v>65</v>
      </c>
      <c r="B2" s="135"/>
      <c r="C2" s="135"/>
      <c r="D2" s="135"/>
      <c r="E2" s="135"/>
      <c r="F2" s="135"/>
      <c r="G2" s="135"/>
      <c r="H2" s="135"/>
      <c r="I2" s="135"/>
      <c r="J2" s="135"/>
      <c r="K2" s="135"/>
      <c r="L2" s="135"/>
      <c r="M2" s="136"/>
    </row>
    <row r="3" spans="1:13" ht="26.25" customHeight="1" x14ac:dyDescent="0.25">
      <c r="A3" s="137"/>
      <c r="B3" s="138"/>
      <c r="C3" s="138"/>
      <c r="D3" s="138"/>
      <c r="E3" s="138"/>
      <c r="F3" s="138"/>
      <c r="G3" s="138"/>
      <c r="H3" s="138"/>
      <c r="I3" s="138"/>
      <c r="J3" s="138"/>
      <c r="K3" s="138"/>
      <c r="L3" s="138"/>
      <c r="M3" s="139"/>
    </row>
    <row r="4" spans="1:13" ht="15.75" x14ac:dyDescent="0.25">
      <c r="A4" s="7" t="s">
        <v>34</v>
      </c>
      <c r="B4" s="161" t="s">
        <v>104</v>
      </c>
      <c r="C4" s="161"/>
      <c r="D4" s="161"/>
      <c r="E4" s="161"/>
      <c r="F4" s="161"/>
      <c r="G4" s="161"/>
      <c r="H4" s="161"/>
      <c r="I4" s="161"/>
      <c r="J4" s="161"/>
      <c r="K4" s="161"/>
      <c r="L4" s="161"/>
      <c r="M4" s="162"/>
    </row>
    <row r="5" spans="1:13" ht="15.75" x14ac:dyDescent="0.25">
      <c r="A5" s="7" t="s">
        <v>35</v>
      </c>
      <c r="B5" s="8" t="s">
        <v>18</v>
      </c>
      <c r="C5" s="8" t="s">
        <v>19</v>
      </c>
      <c r="D5" s="153" t="s">
        <v>36</v>
      </c>
      <c r="E5" s="153"/>
      <c r="F5" s="154"/>
      <c r="G5" s="48"/>
      <c r="H5" s="164"/>
      <c r="I5" s="164"/>
      <c r="J5" s="164"/>
      <c r="K5" s="164"/>
      <c r="L5" s="164"/>
      <c r="M5" s="165"/>
    </row>
    <row r="6" spans="1:13" ht="15.75" x14ac:dyDescent="0.25">
      <c r="A6" s="155" t="s">
        <v>37</v>
      </c>
      <c r="B6" s="153" t="s">
        <v>38</v>
      </c>
      <c r="C6" s="154"/>
      <c r="D6" s="199" t="s">
        <v>89</v>
      </c>
      <c r="E6" s="199"/>
      <c r="F6" s="199"/>
      <c r="G6" s="199"/>
      <c r="H6" s="199"/>
      <c r="I6" s="199"/>
      <c r="J6" s="199"/>
      <c r="K6" s="199"/>
      <c r="L6" s="199"/>
      <c r="M6" s="200"/>
    </row>
    <row r="7" spans="1:13" ht="15.75" x14ac:dyDescent="0.25">
      <c r="A7" s="156"/>
      <c r="B7" s="153" t="s">
        <v>39</v>
      </c>
      <c r="C7" s="154"/>
      <c r="D7" s="199" t="s">
        <v>95</v>
      </c>
      <c r="E7" s="199"/>
      <c r="F7" s="199"/>
      <c r="G7" s="199"/>
      <c r="H7" s="199"/>
      <c r="I7" s="199"/>
      <c r="J7" s="199"/>
      <c r="K7" s="199"/>
      <c r="L7" s="199"/>
      <c r="M7" s="200"/>
    </row>
    <row r="8" spans="1:13" ht="15.75" x14ac:dyDescent="0.25">
      <c r="A8" s="157"/>
      <c r="B8" s="153" t="s">
        <v>40</v>
      </c>
      <c r="C8" s="154"/>
      <c r="D8" s="199" t="s">
        <v>66</v>
      </c>
      <c r="E8" s="199"/>
      <c r="F8" s="199"/>
      <c r="G8" s="199"/>
      <c r="H8" s="199"/>
      <c r="I8" s="199"/>
      <c r="J8" s="199"/>
      <c r="K8" s="199"/>
      <c r="L8" s="199"/>
      <c r="M8" s="200"/>
    </row>
    <row r="9" spans="1:13" ht="75.75" customHeight="1" x14ac:dyDescent="0.25">
      <c r="A9" s="14" t="s">
        <v>58</v>
      </c>
      <c r="B9" s="170" t="s">
        <v>112</v>
      </c>
      <c r="C9" s="170"/>
      <c r="D9" s="170"/>
      <c r="E9" s="170"/>
      <c r="F9" s="170"/>
      <c r="G9" s="170"/>
      <c r="H9" s="170"/>
      <c r="I9" s="170"/>
      <c r="J9" s="170"/>
      <c r="K9" s="170"/>
      <c r="L9" s="170"/>
      <c r="M9" s="171"/>
    </row>
    <row r="10" spans="1:13" ht="46.5" customHeight="1" x14ac:dyDescent="0.25">
      <c r="A10" s="69" t="s">
        <v>55</v>
      </c>
      <c r="B10" s="170" t="s">
        <v>111</v>
      </c>
      <c r="C10" s="170"/>
      <c r="D10" s="170"/>
      <c r="E10" s="170"/>
      <c r="F10" s="170"/>
      <c r="G10" s="170"/>
      <c r="H10" s="170"/>
      <c r="I10" s="170"/>
      <c r="J10" s="170"/>
      <c r="K10" s="170"/>
      <c r="L10" s="170"/>
      <c r="M10" s="171"/>
    </row>
    <row r="11" spans="1:13" ht="15.75" x14ac:dyDescent="0.25">
      <c r="A11" s="144"/>
      <c r="B11" s="145"/>
      <c r="C11" s="145"/>
      <c r="D11" s="145"/>
      <c r="E11" s="145"/>
      <c r="F11" s="145"/>
      <c r="G11" s="145"/>
      <c r="H11" s="145"/>
      <c r="I11" s="145"/>
      <c r="J11" s="145"/>
      <c r="K11" s="145"/>
      <c r="L11" s="145"/>
      <c r="M11" s="146"/>
    </row>
    <row r="12" spans="1:13" ht="18" x14ac:dyDescent="0.25">
      <c r="A12" s="134" t="s">
        <v>67</v>
      </c>
      <c r="B12" s="135"/>
      <c r="C12" s="135"/>
      <c r="D12" s="135"/>
      <c r="E12" s="135"/>
      <c r="F12" s="135"/>
      <c r="G12" s="135"/>
      <c r="H12" s="135"/>
      <c r="I12" s="135"/>
      <c r="J12" s="135"/>
      <c r="K12" s="135"/>
      <c r="L12" s="135"/>
      <c r="M12" s="136"/>
    </row>
    <row r="13" spans="1:13" x14ac:dyDescent="0.25">
      <c r="A13" s="169"/>
      <c r="B13" s="142"/>
      <c r="C13" s="142"/>
      <c r="D13" s="142"/>
      <c r="E13" s="142"/>
      <c r="F13" s="142"/>
      <c r="G13" s="142"/>
      <c r="H13" s="142"/>
      <c r="I13" s="142"/>
      <c r="J13" s="142"/>
      <c r="K13" s="142"/>
      <c r="L13" s="142"/>
      <c r="M13" s="143"/>
    </row>
    <row r="14" spans="1:13" ht="38.25" customHeight="1" x14ac:dyDescent="0.25">
      <c r="A14" s="14" t="s">
        <v>41</v>
      </c>
      <c r="B14" s="161" t="s">
        <v>105</v>
      </c>
      <c r="C14" s="161"/>
      <c r="D14" s="161"/>
      <c r="E14" s="161"/>
      <c r="F14" s="161"/>
      <c r="G14" s="161"/>
      <c r="H14" s="161"/>
      <c r="I14" s="161"/>
      <c r="J14" s="161"/>
      <c r="K14" s="161"/>
      <c r="L14" s="161"/>
      <c r="M14" s="162"/>
    </row>
    <row r="15" spans="1:13" ht="64.5" customHeight="1" x14ac:dyDescent="0.25">
      <c r="A15" s="10" t="s">
        <v>42</v>
      </c>
      <c r="B15" s="170" t="s">
        <v>106</v>
      </c>
      <c r="C15" s="170"/>
      <c r="D15" s="170"/>
      <c r="E15" s="170"/>
      <c r="F15" s="170"/>
      <c r="G15" s="170"/>
      <c r="H15" s="170"/>
      <c r="I15" s="170"/>
      <c r="J15" s="170"/>
      <c r="K15" s="170"/>
      <c r="L15" s="170"/>
      <c r="M15" s="171"/>
    </row>
    <row r="16" spans="1:13" ht="72.75" customHeight="1" x14ac:dyDescent="0.25">
      <c r="A16" s="10" t="s">
        <v>43</v>
      </c>
      <c r="B16" s="170" t="s">
        <v>107</v>
      </c>
      <c r="C16" s="170"/>
      <c r="D16" s="170"/>
      <c r="E16" s="170"/>
      <c r="F16" s="170"/>
      <c r="G16" s="170"/>
      <c r="H16" s="170"/>
      <c r="I16" s="170"/>
      <c r="J16" s="170"/>
      <c r="K16" s="170"/>
      <c r="L16" s="170"/>
      <c r="M16" s="171"/>
    </row>
    <row r="17" spans="1:13" ht="21" customHeight="1" x14ac:dyDescent="0.25">
      <c r="A17" s="7" t="s">
        <v>44</v>
      </c>
      <c r="B17" s="199" t="s">
        <v>108</v>
      </c>
      <c r="C17" s="199"/>
      <c r="D17" s="199"/>
      <c r="E17" s="199"/>
      <c r="F17" s="199"/>
      <c r="G17" s="199"/>
      <c r="H17" s="199"/>
      <c r="I17" s="199"/>
      <c r="J17" s="199"/>
      <c r="K17" s="199"/>
      <c r="L17" s="199"/>
      <c r="M17" s="200"/>
    </row>
    <row r="18" spans="1:13" ht="15.75" x14ac:dyDescent="0.25">
      <c r="A18" s="11" t="s">
        <v>45</v>
      </c>
      <c r="B18" s="1" t="s">
        <v>20</v>
      </c>
      <c r="C18" s="1" t="s">
        <v>19</v>
      </c>
      <c r="D18" s="1" t="s">
        <v>21</v>
      </c>
      <c r="E18" s="1"/>
      <c r="F18" s="1" t="s">
        <v>22</v>
      </c>
      <c r="G18" s="1"/>
      <c r="H18" s="1" t="s">
        <v>23</v>
      </c>
      <c r="I18" s="253"/>
      <c r="J18" s="254"/>
      <c r="K18" s="254"/>
      <c r="L18" s="254"/>
      <c r="M18" s="255"/>
    </row>
    <row r="19" spans="1:13" ht="15.75" x14ac:dyDescent="0.25">
      <c r="A19" s="7" t="s">
        <v>46</v>
      </c>
      <c r="B19" s="1" t="s">
        <v>24</v>
      </c>
      <c r="C19" s="33"/>
      <c r="D19" s="1" t="s">
        <v>25</v>
      </c>
      <c r="E19" s="1"/>
      <c r="F19" s="1" t="s">
        <v>26</v>
      </c>
      <c r="G19" s="1" t="s">
        <v>129</v>
      </c>
      <c r="H19" s="1" t="s">
        <v>27</v>
      </c>
      <c r="I19" s="256" t="s">
        <v>19</v>
      </c>
      <c r="J19" s="257"/>
      <c r="K19" s="257"/>
      <c r="L19" s="257"/>
      <c r="M19" s="258"/>
    </row>
    <row r="20" spans="1:13" ht="15.75" x14ac:dyDescent="0.25">
      <c r="A20" s="201"/>
      <c r="B20" s="121"/>
      <c r="C20" s="121"/>
      <c r="D20" s="121"/>
      <c r="E20" s="121"/>
      <c r="F20" s="121"/>
      <c r="G20" s="121"/>
      <c r="H20" s="121"/>
      <c r="I20" s="121"/>
      <c r="J20" s="121"/>
      <c r="K20" s="121"/>
      <c r="L20" s="121"/>
      <c r="M20" s="202"/>
    </row>
    <row r="21" spans="1:13" x14ac:dyDescent="0.25">
      <c r="A21" s="169"/>
      <c r="B21" s="142"/>
      <c r="C21" s="142"/>
      <c r="D21" s="142"/>
      <c r="E21" s="142"/>
      <c r="F21" s="142"/>
      <c r="G21" s="142"/>
      <c r="H21" s="142"/>
      <c r="I21" s="142"/>
      <c r="J21" s="142"/>
      <c r="K21" s="142"/>
      <c r="L21" s="142"/>
      <c r="M21" s="143"/>
    </row>
    <row r="22" spans="1:13" ht="18" x14ac:dyDescent="0.25">
      <c r="A22" s="99" t="s">
        <v>68</v>
      </c>
      <c r="B22" s="100"/>
      <c r="C22" s="100"/>
      <c r="D22" s="100"/>
      <c r="E22" s="100"/>
      <c r="F22" s="100"/>
      <c r="G22" s="100"/>
      <c r="H22" s="100"/>
      <c r="I22" s="100"/>
      <c r="J22" s="100"/>
      <c r="K22" s="100"/>
      <c r="L22" s="100"/>
      <c r="M22" s="101"/>
    </row>
    <row r="23" spans="1:13" x14ac:dyDescent="0.25">
      <c r="A23" s="169"/>
      <c r="B23" s="142"/>
      <c r="C23" s="142"/>
      <c r="D23" s="142"/>
      <c r="E23" s="142"/>
      <c r="F23" s="142"/>
      <c r="G23" s="142"/>
      <c r="H23" s="142"/>
      <c r="I23" s="142"/>
      <c r="J23" s="142"/>
      <c r="K23" s="142"/>
      <c r="L23" s="142"/>
      <c r="M23" s="143"/>
    </row>
    <row r="24" spans="1:13" ht="15.75" x14ac:dyDescent="0.25">
      <c r="A24" s="47" t="s">
        <v>47</v>
      </c>
      <c r="B24" s="39">
        <v>2010</v>
      </c>
      <c r="C24" s="39">
        <v>2011</v>
      </c>
      <c r="D24" s="39">
        <v>2012</v>
      </c>
      <c r="E24" s="39">
        <v>2013</v>
      </c>
      <c r="F24" s="39">
        <v>2014</v>
      </c>
      <c r="G24" s="39">
        <v>2015</v>
      </c>
      <c r="H24" s="39">
        <v>2016</v>
      </c>
      <c r="I24" s="39">
        <v>2017</v>
      </c>
      <c r="J24" s="39">
        <v>2018</v>
      </c>
      <c r="K24" s="39">
        <v>2019</v>
      </c>
      <c r="L24" s="39">
        <v>2020</v>
      </c>
      <c r="M24" s="44">
        <v>2021</v>
      </c>
    </row>
    <row r="25" spans="1:13" ht="32.25" customHeight="1" x14ac:dyDescent="0.25">
      <c r="A25" s="28" t="s">
        <v>48</v>
      </c>
      <c r="B25" s="51">
        <f>15809/(15809+9173.36)*100</f>
        <v>63.280650827223681</v>
      </c>
      <c r="C25" s="52">
        <f>16122/(16122+9173.36)*100</f>
        <v>63.735009108389839</v>
      </c>
      <c r="D25" s="52">
        <f>16293/(16293+9173.36)*100</f>
        <v>63.978519113057388</v>
      </c>
      <c r="E25" s="52">
        <f>16456/(16456+9173.36)*100</f>
        <v>64.207611895107803</v>
      </c>
      <c r="F25" s="53">
        <f>E25+0.23</f>
        <v>64.437611895107807</v>
      </c>
      <c r="G25" s="53">
        <v>54.4</v>
      </c>
      <c r="H25" s="53">
        <f t="shared" ref="H25:M25" si="0">G25+0.23</f>
        <v>54.629999999999995</v>
      </c>
      <c r="I25" s="53">
        <f t="shared" si="0"/>
        <v>54.859999999999992</v>
      </c>
      <c r="J25" s="53">
        <f t="shared" si="0"/>
        <v>55.089999999999989</v>
      </c>
      <c r="K25" s="53">
        <f t="shared" si="0"/>
        <v>55.319999999999986</v>
      </c>
      <c r="L25" s="53">
        <f t="shared" si="0"/>
        <v>55.549999999999983</v>
      </c>
      <c r="M25" s="53">
        <f t="shared" si="0"/>
        <v>55.77999999999998</v>
      </c>
    </row>
    <row r="26" spans="1:13" ht="46.5" customHeight="1" x14ac:dyDescent="0.25">
      <c r="A26" s="14" t="s">
        <v>49</v>
      </c>
      <c r="B26" s="250" t="s">
        <v>135</v>
      </c>
      <c r="C26" s="251"/>
      <c r="D26" s="251"/>
      <c r="E26" s="251"/>
      <c r="F26" s="251"/>
      <c r="G26" s="251"/>
      <c r="H26" s="251"/>
      <c r="I26" s="251"/>
      <c r="J26" s="251"/>
      <c r="K26" s="251"/>
      <c r="L26" s="251"/>
      <c r="M26" s="252"/>
    </row>
    <row r="27" spans="1:13" ht="42.75" customHeight="1" x14ac:dyDescent="0.25">
      <c r="A27" s="50" t="s">
        <v>50</v>
      </c>
      <c r="B27" s="250" t="s">
        <v>109</v>
      </c>
      <c r="C27" s="251"/>
      <c r="D27" s="251"/>
      <c r="E27" s="251"/>
      <c r="F27" s="251"/>
      <c r="G27" s="251"/>
      <c r="H27" s="251"/>
      <c r="I27" s="251"/>
      <c r="J27" s="251"/>
      <c r="K27" s="251"/>
      <c r="L27" s="251"/>
      <c r="M27" s="252"/>
    </row>
    <row r="28" spans="1:13" x14ac:dyDescent="0.25">
      <c r="A28" s="169"/>
      <c r="B28" s="142"/>
      <c r="C28" s="142"/>
      <c r="D28" s="142"/>
      <c r="E28" s="142"/>
      <c r="F28" s="142"/>
      <c r="G28" s="142"/>
      <c r="H28" s="142"/>
      <c r="I28" s="142"/>
      <c r="J28" s="142"/>
      <c r="K28" s="142"/>
      <c r="L28" s="142"/>
      <c r="M28" s="143"/>
    </row>
    <row r="29" spans="1:13" ht="18" x14ac:dyDescent="0.25">
      <c r="A29" s="230" t="s">
        <v>69</v>
      </c>
      <c r="B29" s="231"/>
      <c r="C29" s="231"/>
      <c r="D29" s="231"/>
      <c r="E29" s="231"/>
      <c r="F29" s="231"/>
      <c r="G29" s="231"/>
      <c r="H29" s="231"/>
      <c r="I29" s="231"/>
      <c r="J29" s="231"/>
      <c r="K29" s="231"/>
      <c r="L29" s="231"/>
      <c r="M29" s="232"/>
    </row>
    <row r="30" spans="1:13" x14ac:dyDescent="0.25">
      <c r="A30" s="169"/>
      <c r="B30" s="142"/>
      <c r="C30" s="142"/>
      <c r="D30" s="142"/>
      <c r="E30" s="142"/>
      <c r="F30" s="142"/>
      <c r="G30" s="142"/>
      <c r="H30" s="142"/>
      <c r="I30" s="142"/>
      <c r="J30" s="142"/>
      <c r="K30" s="142"/>
      <c r="L30" s="142"/>
      <c r="M30" s="143"/>
    </row>
    <row r="31" spans="1:13" ht="98.25" customHeight="1" x14ac:dyDescent="0.25">
      <c r="A31" s="50" t="s">
        <v>51</v>
      </c>
      <c r="B31" s="186" t="s">
        <v>113</v>
      </c>
      <c r="C31" s="186"/>
      <c r="D31" s="186"/>
      <c r="E31" s="186"/>
      <c r="F31" s="186"/>
      <c r="G31" s="186"/>
      <c r="H31" s="186"/>
      <c r="I31" s="186"/>
      <c r="J31" s="186"/>
      <c r="K31" s="186"/>
      <c r="L31" s="186"/>
      <c r="M31" s="187"/>
    </row>
    <row r="32" spans="1:13" ht="67.5" customHeight="1" x14ac:dyDescent="0.25">
      <c r="A32" s="50" t="s">
        <v>52</v>
      </c>
      <c r="B32" s="186" t="s">
        <v>114</v>
      </c>
      <c r="C32" s="186"/>
      <c r="D32" s="186"/>
      <c r="E32" s="186"/>
      <c r="F32" s="186"/>
      <c r="G32" s="186"/>
      <c r="H32" s="186"/>
      <c r="I32" s="186"/>
      <c r="J32" s="186"/>
      <c r="K32" s="186"/>
      <c r="L32" s="186"/>
      <c r="M32" s="187"/>
    </row>
    <row r="33" spans="1:13" ht="57" customHeight="1" x14ac:dyDescent="0.25">
      <c r="A33" s="50" t="s">
        <v>53</v>
      </c>
      <c r="B33" s="170" t="s">
        <v>115</v>
      </c>
      <c r="C33" s="170"/>
      <c r="D33" s="170"/>
      <c r="E33" s="170"/>
      <c r="F33" s="170"/>
      <c r="G33" s="170"/>
      <c r="H33" s="170"/>
      <c r="I33" s="170"/>
      <c r="J33" s="170"/>
      <c r="K33" s="170"/>
      <c r="L33" s="170"/>
      <c r="M33" s="171"/>
    </row>
    <row r="34" spans="1:13" x14ac:dyDescent="0.25">
      <c r="A34" s="169"/>
      <c r="B34" s="142"/>
      <c r="C34" s="142"/>
      <c r="D34" s="142"/>
      <c r="E34" s="142"/>
      <c r="F34" s="142"/>
      <c r="G34" s="142"/>
      <c r="H34" s="142"/>
      <c r="I34" s="142"/>
      <c r="J34" s="142"/>
      <c r="K34" s="142"/>
      <c r="L34" s="142"/>
      <c r="M34" s="143"/>
    </row>
    <row r="35" spans="1:13" x14ac:dyDescent="0.25">
      <c r="A35" s="169"/>
      <c r="B35" s="142"/>
      <c r="C35" s="142"/>
      <c r="D35" s="142"/>
      <c r="E35" s="142"/>
      <c r="F35" s="142"/>
      <c r="G35" s="142"/>
      <c r="H35" s="142"/>
      <c r="I35" s="142"/>
      <c r="J35" s="142"/>
      <c r="K35" s="142"/>
      <c r="L35" s="142"/>
      <c r="M35" s="143"/>
    </row>
    <row r="36" spans="1:13" ht="20.25" customHeight="1" x14ac:dyDescent="0.3">
      <c r="A36" s="122" t="s">
        <v>54</v>
      </c>
      <c r="B36" s="123"/>
      <c r="C36" s="123"/>
      <c r="D36" s="123"/>
      <c r="E36" s="123"/>
      <c r="F36" s="123"/>
      <c r="G36" s="123"/>
      <c r="H36" s="123"/>
      <c r="I36" s="123"/>
      <c r="J36" s="123"/>
      <c r="K36" s="123"/>
      <c r="L36" s="123"/>
      <c r="M36" s="124"/>
    </row>
    <row r="37" spans="1:13" x14ac:dyDescent="0.25">
      <c r="A37" s="169"/>
      <c r="B37" s="142"/>
      <c r="C37" s="142"/>
      <c r="D37" s="142"/>
      <c r="E37" s="142"/>
      <c r="F37" s="142"/>
      <c r="G37" s="142"/>
      <c r="H37" s="142"/>
      <c r="I37" s="142"/>
      <c r="J37" s="142"/>
      <c r="K37" s="142"/>
      <c r="L37" s="142"/>
      <c r="M37" s="143"/>
    </row>
    <row r="38" spans="1:13" x14ac:dyDescent="0.25">
      <c r="A38" s="247" t="s">
        <v>28</v>
      </c>
      <c r="B38" s="248"/>
      <c r="C38" s="248"/>
      <c r="D38" s="248"/>
      <c r="E38" s="248"/>
      <c r="F38" s="248"/>
      <c r="G38" s="233"/>
      <c r="H38" s="234"/>
      <c r="I38" s="234"/>
      <c r="J38" s="234"/>
      <c r="K38" s="234"/>
      <c r="L38" s="234"/>
      <c r="M38" s="235"/>
    </row>
    <row r="39" spans="1:13" x14ac:dyDescent="0.25">
      <c r="A39" s="249"/>
      <c r="B39" s="248"/>
      <c r="C39" s="248"/>
      <c r="D39" s="248"/>
      <c r="E39" s="248"/>
      <c r="F39" s="248"/>
      <c r="G39" s="236"/>
      <c r="H39" s="237"/>
      <c r="I39" s="237"/>
      <c r="J39" s="237"/>
      <c r="K39" s="237"/>
      <c r="L39" s="237"/>
      <c r="M39" s="238"/>
    </row>
    <row r="40" spans="1:13" ht="15.75" x14ac:dyDescent="0.25">
      <c r="A40" s="120" t="s">
        <v>29</v>
      </c>
      <c r="B40" s="121"/>
      <c r="C40" s="121"/>
      <c r="D40" s="121"/>
      <c r="E40" s="129" t="s">
        <v>30</v>
      </c>
      <c r="F40" s="129"/>
      <c r="G40" s="236"/>
      <c r="H40" s="237"/>
      <c r="I40" s="237"/>
      <c r="J40" s="237"/>
      <c r="K40" s="237"/>
      <c r="L40" s="237"/>
      <c r="M40" s="238"/>
    </row>
    <row r="41" spans="1:13" ht="79.5" customHeight="1" x14ac:dyDescent="0.25">
      <c r="A41" s="242" t="s">
        <v>110</v>
      </c>
      <c r="B41" s="243"/>
      <c r="C41" s="243"/>
      <c r="D41" s="244"/>
      <c r="E41" s="245" t="s">
        <v>153</v>
      </c>
      <c r="F41" s="246"/>
      <c r="G41" s="236"/>
      <c r="H41" s="237"/>
      <c r="I41" s="237"/>
      <c r="J41" s="237"/>
      <c r="K41" s="237"/>
      <c r="L41" s="237"/>
      <c r="M41" s="238"/>
    </row>
    <row r="42" spans="1:13" ht="15.75" x14ac:dyDescent="0.25">
      <c r="A42" s="112" t="s">
        <v>31</v>
      </c>
      <c r="B42" s="113"/>
      <c r="C42" s="113"/>
      <c r="D42" s="113"/>
      <c r="E42" s="113"/>
      <c r="F42" s="113"/>
      <c r="G42" s="236"/>
      <c r="H42" s="237"/>
      <c r="I42" s="237"/>
      <c r="J42" s="237"/>
      <c r="K42" s="237"/>
      <c r="L42" s="237"/>
      <c r="M42" s="238"/>
    </row>
    <row r="43" spans="1:13" ht="84.75" customHeight="1" thickBot="1" x14ac:dyDescent="0.3">
      <c r="A43" s="192" t="s">
        <v>154</v>
      </c>
      <c r="B43" s="193"/>
      <c r="C43" s="193"/>
      <c r="D43" s="193"/>
      <c r="E43" s="193"/>
      <c r="F43" s="193"/>
      <c r="G43" s="239"/>
      <c r="H43" s="240"/>
      <c r="I43" s="240"/>
      <c r="J43" s="240"/>
      <c r="K43" s="240"/>
      <c r="L43" s="240"/>
      <c r="M43" s="241"/>
    </row>
    <row r="49" spans="1:1" ht="31.5" x14ac:dyDescent="0.5">
      <c r="A49" s="49"/>
    </row>
    <row r="50" spans="1:1" ht="31.5" x14ac:dyDescent="0.5">
      <c r="A50" s="49"/>
    </row>
    <row r="51" spans="1:1" ht="31.5" x14ac:dyDescent="0.5">
      <c r="A51" s="49"/>
    </row>
  </sheetData>
  <mergeCells count="48">
    <mergeCell ref="D6:M6"/>
    <mergeCell ref="E40:F40"/>
    <mergeCell ref="B33:M33"/>
    <mergeCell ref="B8:C8"/>
    <mergeCell ref="B15:M15"/>
    <mergeCell ref="B16:M16"/>
    <mergeCell ref="B17:M17"/>
    <mergeCell ref="A23:M23"/>
    <mergeCell ref="B26:M26"/>
    <mergeCell ref="B14:M14"/>
    <mergeCell ref="I18:M18"/>
    <mergeCell ref="I19:M19"/>
    <mergeCell ref="A20:M20"/>
    <mergeCell ref="A21:M21"/>
    <mergeCell ref="A22:M22"/>
    <mergeCell ref="B27:M27"/>
    <mergeCell ref="A1:M1"/>
    <mergeCell ref="A2:M2"/>
    <mergeCell ref="A3:M3"/>
    <mergeCell ref="B4:M4"/>
    <mergeCell ref="A13:M13"/>
    <mergeCell ref="D5:F5"/>
    <mergeCell ref="A6:A8"/>
    <mergeCell ref="B6:C6"/>
    <mergeCell ref="B7:C7"/>
    <mergeCell ref="D7:M7"/>
    <mergeCell ref="D8:M8"/>
    <mergeCell ref="B9:M9"/>
    <mergeCell ref="B10:M10"/>
    <mergeCell ref="A11:M11"/>
    <mergeCell ref="A12:M12"/>
    <mergeCell ref="H5:M5"/>
    <mergeCell ref="A28:M28"/>
    <mergeCell ref="A29:M29"/>
    <mergeCell ref="B31:M31"/>
    <mergeCell ref="B32:M32"/>
    <mergeCell ref="A30:M30"/>
    <mergeCell ref="G38:M43"/>
    <mergeCell ref="A34:M34"/>
    <mergeCell ref="A35:M35"/>
    <mergeCell ref="A36:M36"/>
    <mergeCell ref="A37:M37"/>
    <mergeCell ref="A43:F43"/>
    <mergeCell ref="A41:D41"/>
    <mergeCell ref="E41:F41"/>
    <mergeCell ref="A42:F42"/>
    <mergeCell ref="A38:F39"/>
    <mergeCell ref="A40:D40"/>
  </mergeCells>
  <printOptions horizontalCentered="1" verticalCentered="1"/>
  <pageMargins left="0.62992125984251968" right="0.23622047244094491" top="0.74803149606299213" bottom="0.74803149606299213" header="0.31496062992125984" footer="0.31496062992125984"/>
  <pageSetup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2"/>
  <sheetViews>
    <sheetView view="pageBreakPreview" zoomScale="93" zoomScaleSheetLayoutView="93" workbookViewId="0">
      <selection activeCell="B22" sqref="B22:M22"/>
    </sheetView>
  </sheetViews>
  <sheetFormatPr baseColWidth="10" defaultRowHeight="15" x14ac:dyDescent="0.25"/>
  <cols>
    <col min="1" max="1" width="27.42578125" style="15" customWidth="1"/>
    <col min="2" max="2" width="21.140625" customWidth="1"/>
    <col min="3" max="9" width="13.7109375" customWidth="1"/>
    <col min="10" max="10" width="17.42578125" customWidth="1"/>
    <col min="11" max="11" width="16.7109375" customWidth="1"/>
    <col min="12" max="12" width="16.85546875" customWidth="1"/>
  </cols>
  <sheetData>
    <row r="1" spans="1:13" ht="26.25" x14ac:dyDescent="0.4">
      <c r="A1" s="265" t="s">
        <v>17</v>
      </c>
      <c r="B1" s="265"/>
      <c r="C1" s="265"/>
      <c r="D1" s="265"/>
      <c r="E1" s="265"/>
      <c r="F1" s="265"/>
      <c r="G1" s="265"/>
      <c r="H1" s="265"/>
      <c r="I1" s="265"/>
      <c r="J1" s="265"/>
      <c r="K1" s="265"/>
      <c r="L1" s="265"/>
      <c r="M1" s="265"/>
    </row>
    <row r="2" spans="1:13" ht="18" x14ac:dyDescent="0.25">
      <c r="A2" s="135" t="s">
        <v>65</v>
      </c>
      <c r="B2" s="135"/>
      <c r="C2" s="135"/>
      <c r="D2" s="135"/>
      <c r="E2" s="135"/>
      <c r="F2" s="135"/>
      <c r="G2" s="135"/>
      <c r="H2" s="135"/>
      <c r="I2" s="135"/>
      <c r="J2" s="135"/>
      <c r="K2" s="135"/>
      <c r="L2" s="135"/>
      <c r="M2" s="135"/>
    </row>
    <row r="3" spans="1:13" ht="41.25" customHeight="1" x14ac:dyDescent="0.25">
      <c r="A3" s="4" t="s">
        <v>34</v>
      </c>
      <c r="B3" s="266" t="s">
        <v>128</v>
      </c>
      <c r="C3" s="266"/>
      <c r="D3" s="266"/>
      <c r="E3" s="266"/>
      <c r="F3" s="266"/>
      <c r="G3" s="266"/>
      <c r="H3" s="266"/>
      <c r="I3" s="266"/>
      <c r="J3" s="266"/>
      <c r="K3" s="266"/>
      <c r="L3" s="266"/>
      <c r="M3" s="266"/>
    </row>
    <row r="4" spans="1:13" ht="31.5" x14ac:dyDescent="0.25">
      <c r="A4" s="58" t="s">
        <v>35</v>
      </c>
      <c r="B4" s="23" t="s">
        <v>18</v>
      </c>
      <c r="C4" s="3" t="s">
        <v>70</v>
      </c>
      <c r="D4" s="268" t="s">
        <v>32</v>
      </c>
      <c r="E4" s="268"/>
      <c r="F4" s="269"/>
      <c r="G4" s="270"/>
      <c r="H4" s="270"/>
      <c r="I4" s="270"/>
      <c r="J4" s="142"/>
      <c r="K4" s="142"/>
      <c r="L4" s="142"/>
      <c r="M4" s="142"/>
    </row>
    <row r="5" spans="1:13" ht="15.75" customHeight="1" x14ac:dyDescent="0.25">
      <c r="A5" s="271" t="s">
        <v>37</v>
      </c>
      <c r="B5" s="153" t="s">
        <v>71</v>
      </c>
      <c r="C5" s="154"/>
      <c r="D5" s="267" t="s">
        <v>89</v>
      </c>
      <c r="E5" s="267"/>
      <c r="F5" s="267"/>
      <c r="G5" s="267"/>
      <c r="H5" s="267"/>
      <c r="I5" s="267"/>
      <c r="J5" s="267"/>
      <c r="K5" s="267"/>
      <c r="L5" s="267"/>
      <c r="M5" s="267"/>
    </row>
    <row r="6" spans="1:13" ht="15.75" x14ac:dyDescent="0.25">
      <c r="A6" s="172"/>
      <c r="B6" s="153" t="s">
        <v>72</v>
      </c>
      <c r="C6" s="154"/>
      <c r="D6" s="267" t="s">
        <v>73</v>
      </c>
      <c r="E6" s="267"/>
      <c r="F6" s="267"/>
      <c r="G6" s="267"/>
      <c r="H6" s="267"/>
      <c r="I6" s="267"/>
      <c r="J6" s="267"/>
      <c r="K6" s="267"/>
      <c r="L6" s="267"/>
      <c r="M6" s="267"/>
    </row>
    <row r="7" spans="1:13" ht="15.75" x14ac:dyDescent="0.25">
      <c r="A7" s="199"/>
      <c r="B7" s="153" t="s">
        <v>40</v>
      </c>
      <c r="C7" s="154"/>
      <c r="D7" s="267" t="s">
        <v>66</v>
      </c>
      <c r="E7" s="267"/>
      <c r="F7" s="267"/>
      <c r="G7" s="267"/>
      <c r="H7" s="267"/>
      <c r="I7" s="267"/>
      <c r="J7" s="267"/>
      <c r="K7" s="267"/>
      <c r="L7" s="267"/>
      <c r="M7" s="267"/>
    </row>
    <row r="8" spans="1:13" ht="54" customHeight="1" x14ac:dyDescent="0.25">
      <c r="A8" s="70" t="s">
        <v>55</v>
      </c>
      <c r="B8" s="170" t="s">
        <v>118</v>
      </c>
      <c r="C8" s="170"/>
      <c r="D8" s="170"/>
      <c r="E8" s="170"/>
      <c r="F8" s="170"/>
      <c r="G8" s="170"/>
      <c r="H8" s="170"/>
      <c r="I8" s="170"/>
      <c r="J8" s="170"/>
      <c r="K8" s="170"/>
      <c r="L8" s="170"/>
      <c r="M8" s="170"/>
    </row>
    <row r="9" spans="1:13" ht="27" customHeight="1" x14ac:dyDescent="0.3">
      <c r="A9" s="272" t="s">
        <v>67</v>
      </c>
      <c r="B9" s="272"/>
      <c r="C9" s="272"/>
      <c r="D9" s="272"/>
      <c r="E9" s="272"/>
      <c r="F9" s="272"/>
      <c r="G9" s="272"/>
      <c r="H9" s="272"/>
      <c r="I9" s="272"/>
      <c r="J9" s="272"/>
      <c r="K9" s="272"/>
      <c r="L9" s="272"/>
      <c r="M9" s="272"/>
    </row>
    <row r="10" spans="1:13" ht="41.25" customHeight="1" x14ac:dyDescent="0.25">
      <c r="A10" s="58" t="s">
        <v>41</v>
      </c>
      <c r="B10" s="170" t="s">
        <v>75</v>
      </c>
      <c r="C10" s="170"/>
      <c r="D10" s="170"/>
      <c r="E10" s="170"/>
      <c r="F10" s="170"/>
      <c r="G10" s="170"/>
      <c r="H10" s="170"/>
      <c r="I10" s="170"/>
      <c r="J10" s="170"/>
      <c r="K10" s="170"/>
      <c r="L10" s="170"/>
      <c r="M10" s="170"/>
    </row>
    <row r="11" spans="1:13" ht="71.25" customHeight="1" x14ac:dyDescent="0.25">
      <c r="A11" s="2" t="s">
        <v>42</v>
      </c>
      <c r="B11" s="170" t="s">
        <v>76</v>
      </c>
      <c r="C11" s="170"/>
      <c r="D11" s="170"/>
      <c r="E11" s="170"/>
      <c r="F11" s="170"/>
      <c r="G11" s="170"/>
      <c r="H11" s="170"/>
      <c r="I11" s="170"/>
      <c r="J11" s="170"/>
      <c r="K11" s="170"/>
      <c r="L11" s="170"/>
      <c r="M11" s="170"/>
    </row>
    <row r="12" spans="1:13" ht="33.75" customHeight="1" x14ac:dyDescent="0.25">
      <c r="A12" s="2" t="s">
        <v>43</v>
      </c>
      <c r="B12" s="170" t="s">
        <v>77</v>
      </c>
      <c r="C12" s="170"/>
      <c r="D12" s="170"/>
      <c r="E12" s="170"/>
      <c r="F12" s="170"/>
      <c r="G12" s="170"/>
      <c r="H12" s="170"/>
      <c r="I12" s="170"/>
      <c r="J12" s="170"/>
      <c r="K12" s="170"/>
      <c r="L12" s="170"/>
      <c r="M12" s="170"/>
    </row>
    <row r="13" spans="1:13" ht="37.5" customHeight="1" x14ac:dyDescent="0.25">
      <c r="A13" s="58" t="s">
        <v>44</v>
      </c>
      <c r="B13" s="161" t="s">
        <v>78</v>
      </c>
      <c r="C13" s="161"/>
      <c r="D13" s="161"/>
      <c r="E13" s="161"/>
      <c r="F13" s="161"/>
      <c r="G13" s="161"/>
      <c r="H13" s="161"/>
      <c r="I13" s="161"/>
      <c r="J13" s="161"/>
      <c r="K13" s="161"/>
      <c r="L13" s="161"/>
      <c r="M13" s="161"/>
    </row>
    <row r="14" spans="1:13" ht="15.75" x14ac:dyDescent="0.25">
      <c r="A14" s="59" t="s">
        <v>64</v>
      </c>
      <c r="B14" s="2" t="s">
        <v>20</v>
      </c>
      <c r="C14" s="16" t="s">
        <v>19</v>
      </c>
      <c r="D14" s="2" t="s">
        <v>21</v>
      </c>
      <c r="E14" s="3"/>
      <c r="F14" s="2" t="s">
        <v>22</v>
      </c>
      <c r="G14" s="3"/>
      <c r="H14" s="2" t="s">
        <v>23</v>
      </c>
      <c r="I14" s="13"/>
      <c r="J14" s="259"/>
      <c r="K14" s="142"/>
      <c r="L14" s="142"/>
      <c r="M14" s="142"/>
    </row>
    <row r="15" spans="1:13" ht="31.5" x14ac:dyDescent="0.25">
      <c r="A15" s="58" t="s">
        <v>46</v>
      </c>
      <c r="B15" s="2" t="s">
        <v>24</v>
      </c>
      <c r="C15" s="25"/>
      <c r="D15" s="26" t="s">
        <v>136</v>
      </c>
      <c r="E15" s="27"/>
      <c r="F15" s="2" t="s">
        <v>26</v>
      </c>
      <c r="G15" s="3"/>
      <c r="H15" s="2" t="s">
        <v>27</v>
      </c>
      <c r="I15" s="3" t="s">
        <v>19</v>
      </c>
      <c r="J15" s="142"/>
      <c r="K15" s="142"/>
      <c r="L15" s="142"/>
      <c r="M15" s="142"/>
    </row>
    <row r="16" spans="1:13" ht="23.25" customHeight="1" x14ac:dyDescent="0.25">
      <c r="A16" s="264" t="s">
        <v>80</v>
      </c>
      <c r="B16" s="264"/>
      <c r="C16" s="264"/>
      <c r="D16" s="264"/>
      <c r="E16" s="264"/>
      <c r="F16" s="264"/>
      <c r="G16" s="264"/>
      <c r="H16" s="264"/>
      <c r="I16" s="264"/>
      <c r="J16" s="37"/>
      <c r="K16" s="43"/>
      <c r="L16" s="43"/>
      <c r="M16" s="38"/>
    </row>
    <row r="17" spans="1:14" ht="15.75" x14ac:dyDescent="0.25">
      <c r="A17" s="56" t="s">
        <v>47</v>
      </c>
      <c r="B17" s="56">
        <v>2010</v>
      </c>
      <c r="C17" s="56">
        <v>2011</v>
      </c>
      <c r="D17" s="56">
        <v>2012</v>
      </c>
      <c r="E17" s="56">
        <v>2013</v>
      </c>
      <c r="F17" s="56">
        <v>2014</v>
      </c>
      <c r="G17" s="56">
        <v>2015</v>
      </c>
      <c r="H17" s="56">
        <v>2016</v>
      </c>
      <c r="I17" s="56">
        <v>2017</v>
      </c>
      <c r="J17" s="56">
        <v>2018</v>
      </c>
      <c r="K17" s="56">
        <v>2019</v>
      </c>
      <c r="L17" s="56">
        <v>2020</v>
      </c>
      <c r="M17" s="56">
        <v>2021</v>
      </c>
      <c r="N17" s="57"/>
    </row>
    <row r="18" spans="1:14" x14ac:dyDescent="0.25">
      <c r="A18" s="16" t="s">
        <v>81</v>
      </c>
      <c r="B18" s="20">
        <v>0</v>
      </c>
      <c r="C18" s="20">
        <v>0</v>
      </c>
      <c r="D18" s="20">
        <v>0</v>
      </c>
      <c r="E18" s="31">
        <v>518</v>
      </c>
      <c r="F18" s="31">
        <f>+E18</f>
        <v>518</v>
      </c>
      <c r="G18" s="31">
        <f>+E18</f>
        <v>518</v>
      </c>
      <c r="H18" s="31">
        <f t="shared" ref="H18:M18" si="0">+E18</f>
        <v>518</v>
      </c>
      <c r="I18" s="31">
        <f t="shared" si="0"/>
        <v>518</v>
      </c>
      <c r="J18" s="31">
        <f t="shared" si="0"/>
        <v>518</v>
      </c>
      <c r="K18" s="31">
        <f t="shared" si="0"/>
        <v>518</v>
      </c>
      <c r="L18" s="31">
        <f t="shared" si="0"/>
        <v>518</v>
      </c>
      <c r="M18" s="31">
        <f t="shared" si="0"/>
        <v>518</v>
      </c>
    </row>
    <row r="19" spans="1:14" x14ac:dyDescent="0.25">
      <c r="A19" s="16" t="s">
        <v>82</v>
      </c>
      <c r="B19" s="20">
        <v>0</v>
      </c>
      <c r="C19" s="20">
        <v>0</v>
      </c>
      <c r="D19" s="20">
        <v>0</v>
      </c>
      <c r="E19" s="29">
        <v>12</v>
      </c>
      <c r="F19" s="29">
        <v>12</v>
      </c>
      <c r="G19" s="29">
        <v>11</v>
      </c>
      <c r="H19" s="29">
        <v>11</v>
      </c>
      <c r="I19" s="29">
        <v>10.5</v>
      </c>
      <c r="J19" s="29">
        <v>10.5</v>
      </c>
      <c r="K19" s="29">
        <v>10</v>
      </c>
      <c r="L19" s="29">
        <v>10</v>
      </c>
      <c r="M19" s="29">
        <v>10</v>
      </c>
    </row>
    <row r="20" spans="1:14" x14ac:dyDescent="0.25">
      <c r="A20" s="16" t="s">
        <v>83</v>
      </c>
      <c r="B20" s="20">
        <v>0</v>
      </c>
      <c r="C20" s="20">
        <v>0</v>
      </c>
      <c r="D20" s="20">
        <v>0</v>
      </c>
      <c r="E20" s="29">
        <f t="shared" ref="E20:J20" si="1">+E18/E19</f>
        <v>43.166666666666664</v>
      </c>
      <c r="F20" s="29">
        <f t="shared" si="1"/>
        <v>43.166666666666664</v>
      </c>
      <c r="G20" s="29">
        <f t="shared" si="1"/>
        <v>47.090909090909093</v>
      </c>
      <c r="H20" s="29">
        <f t="shared" si="1"/>
        <v>47.090909090909093</v>
      </c>
      <c r="I20" s="29">
        <f t="shared" si="1"/>
        <v>49.333333333333336</v>
      </c>
      <c r="J20" s="29">
        <f t="shared" si="1"/>
        <v>49.333333333333336</v>
      </c>
      <c r="K20" s="29">
        <f>+K18/K19</f>
        <v>51.8</v>
      </c>
      <c r="L20" s="29">
        <f>+L18/L19</f>
        <v>51.8</v>
      </c>
      <c r="M20" s="29">
        <f>+M18/M19</f>
        <v>51.8</v>
      </c>
    </row>
    <row r="21" spans="1:14" ht="52.5" customHeight="1" x14ac:dyDescent="0.25">
      <c r="A21" s="170" t="s">
        <v>137</v>
      </c>
      <c r="B21" s="170"/>
      <c r="C21" s="170"/>
      <c r="D21" s="170"/>
      <c r="E21" s="170"/>
      <c r="F21" s="170"/>
      <c r="G21" s="170"/>
      <c r="H21" s="170"/>
      <c r="I21" s="170"/>
      <c r="J21" s="170"/>
      <c r="K21" s="170"/>
      <c r="L21" s="170"/>
      <c r="M21" s="170"/>
    </row>
    <row r="22" spans="1:14" ht="31.5" customHeight="1" x14ac:dyDescent="0.25">
      <c r="A22" s="34" t="s">
        <v>50</v>
      </c>
      <c r="B22" s="194" t="s">
        <v>84</v>
      </c>
      <c r="C22" s="194"/>
      <c r="D22" s="194"/>
      <c r="E22" s="194"/>
      <c r="F22" s="194"/>
      <c r="G22" s="194"/>
      <c r="H22" s="194"/>
      <c r="I22" s="194"/>
      <c r="J22" s="194"/>
      <c r="K22" s="194"/>
      <c r="L22" s="194"/>
      <c r="M22" s="194"/>
    </row>
    <row r="23" spans="1:14" ht="20.25" x14ac:dyDescent="0.3">
      <c r="A23" s="260" t="s">
        <v>69</v>
      </c>
      <c r="B23" s="261"/>
      <c r="C23" s="261"/>
      <c r="D23" s="261"/>
      <c r="E23" s="261"/>
      <c r="F23" s="261"/>
      <c r="G23" s="261"/>
      <c r="H23" s="261"/>
      <c r="I23" s="261"/>
      <c r="J23" s="261"/>
      <c r="K23" s="261"/>
      <c r="L23" s="261"/>
      <c r="M23" s="262"/>
    </row>
    <row r="24" spans="1:14" ht="57.75" customHeight="1" x14ac:dyDescent="0.25">
      <c r="A24" s="35" t="s">
        <v>51</v>
      </c>
      <c r="B24" s="102" t="s">
        <v>91</v>
      </c>
      <c r="C24" s="102"/>
      <c r="D24" s="102"/>
      <c r="E24" s="102"/>
      <c r="F24" s="102"/>
      <c r="G24" s="102"/>
      <c r="H24" s="102"/>
      <c r="I24" s="102"/>
      <c r="J24" s="102"/>
      <c r="K24" s="102"/>
      <c r="L24" s="102"/>
      <c r="M24" s="102"/>
    </row>
    <row r="25" spans="1:14" ht="41.25" customHeight="1" x14ac:dyDescent="0.25">
      <c r="A25" s="35" t="s">
        <v>52</v>
      </c>
      <c r="B25" s="102" t="s">
        <v>94</v>
      </c>
      <c r="C25" s="102"/>
      <c r="D25" s="102"/>
      <c r="E25" s="102"/>
      <c r="F25" s="102"/>
      <c r="G25" s="102"/>
      <c r="H25" s="102"/>
      <c r="I25" s="102"/>
      <c r="J25" s="102"/>
      <c r="K25" s="102"/>
      <c r="L25" s="102"/>
      <c r="M25" s="102"/>
    </row>
    <row r="26" spans="1:14" ht="44.25" customHeight="1" x14ac:dyDescent="0.25">
      <c r="A26" s="35" t="s">
        <v>53</v>
      </c>
      <c r="B26" s="102" t="s">
        <v>85</v>
      </c>
      <c r="C26" s="102"/>
      <c r="D26" s="102"/>
      <c r="E26" s="102"/>
      <c r="F26" s="102"/>
      <c r="G26" s="102"/>
      <c r="H26" s="102"/>
      <c r="I26" s="102"/>
      <c r="J26" s="102"/>
      <c r="K26" s="102"/>
      <c r="L26" s="102"/>
      <c r="M26" s="102"/>
    </row>
    <row r="27" spans="1:14" ht="20.25" customHeight="1" x14ac:dyDescent="0.3">
      <c r="A27" s="123" t="s">
        <v>86</v>
      </c>
      <c r="B27" s="123"/>
      <c r="C27" s="123"/>
      <c r="D27" s="123"/>
      <c r="E27" s="123"/>
      <c r="F27" s="123"/>
      <c r="G27" s="123"/>
      <c r="H27" s="123"/>
      <c r="I27" s="123"/>
      <c r="J27" s="123"/>
      <c r="K27" s="123"/>
      <c r="L27" s="123"/>
      <c r="M27" s="123"/>
    </row>
    <row r="28" spans="1:14" ht="12.75" customHeight="1" x14ac:dyDescent="0.25">
      <c r="A28" s="263" t="s">
        <v>28</v>
      </c>
      <c r="B28" s="263"/>
      <c r="C28" s="263"/>
      <c r="D28" s="263"/>
      <c r="E28" s="263"/>
      <c r="F28" s="263"/>
      <c r="G28" s="263"/>
      <c r="H28" s="142"/>
      <c r="I28" s="142"/>
      <c r="J28" s="142"/>
      <c r="K28" s="142"/>
      <c r="L28" s="142"/>
      <c r="M28" s="142"/>
    </row>
    <row r="29" spans="1:14" ht="12.75" customHeight="1" x14ac:dyDescent="0.25">
      <c r="A29" s="263"/>
      <c r="B29" s="263"/>
      <c r="C29" s="263"/>
      <c r="D29" s="263"/>
      <c r="E29" s="263"/>
      <c r="F29" s="263"/>
      <c r="G29" s="263"/>
      <c r="H29" s="142"/>
      <c r="I29" s="142"/>
      <c r="J29" s="142"/>
      <c r="K29" s="142"/>
      <c r="L29" s="142"/>
      <c r="M29" s="142"/>
    </row>
    <row r="30" spans="1:14" ht="15.75" x14ac:dyDescent="0.25">
      <c r="A30" s="129" t="s">
        <v>29</v>
      </c>
      <c r="B30" s="121"/>
      <c r="C30" s="121"/>
      <c r="D30" s="121"/>
      <c r="E30" s="129" t="s">
        <v>30</v>
      </c>
      <c r="F30" s="129"/>
      <c r="G30" s="129"/>
      <c r="H30" s="142"/>
      <c r="I30" s="142"/>
      <c r="J30" s="142"/>
      <c r="K30" s="142"/>
      <c r="L30" s="142"/>
      <c r="M30" s="142"/>
    </row>
    <row r="31" spans="1:14" ht="72" customHeight="1" x14ac:dyDescent="0.25">
      <c r="A31" s="194" t="s">
        <v>87</v>
      </c>
      <c r="B31" s="194"/>
      <c r="C31" s="194"/>
      <c r="D31" s="194"/>
      <c r="E31" s="194" t="s">
        <v>88</v>
      </c>
      <c r="F31" s="194"/>
      <c r="G31" s="194"/>
      <c r="H31" s="142"/>
      <c r="I31" s="142"/>
      <c r="J31" s="142"/>
      <c r="K31" s="142"/>
      <c r="L31" s="142"/>
      <c r="M31" s="142"/>
    </row>
    <row r="32" spans="1:14" ht="15.75" x14ac:dyDescent="0.25">
      <c r="A32" s="263" t="s">
        <v>31</v>
      </c>
      <c r="B32" s="263"/>
      <c r="C32" s="263"/>
      <c r="D32" s="263"/>
      <c r="E32" s="263"/>
      <c r="F32" s="263"/>
      <c r="G32" s="263"/>
      <c r="H32" s="142"/>
      <c r="I32" s="142"/>
      <c r="J32" s="142"/>
      <c r="K32" s="142"/>
      <c r="L32" s="142"/>
      <c r="M32" s="142"/>
    </row>
    <row r="33" spans="1:13" ht="58.5" customHeight="1" x14ac:dyDescent="0.25">
      <c r="A33" s="170" t="s">
        <v>119</v>
      </c>
      <c r="B33" s="170"/>
      <c r="C33" s="170"/>
      <c r="D33" s="170"/>
      <c r="E33" s="170"/>
      <c r="F33" s="170"/>
      <c r="G33" s="170"/>
      <c r="H33" s="142"/>
      <c r="I33" s="142"/>
      <c r="J33" s="142"/>
      <c r="K33" s="142"/>
      <c r="L33" s="142"/>
      <c r="M33" s="142"/>
    </row>
    <row r="34" spans="1:13" ht="24" customHeight="1" x14ac:dyDescent="0.25">
      <c r="A34"/>
    </row>
    <row r="35" spans="1:13" ht="9" customHeight="1" x14ac:dyDescent="0.25">
      <c r="A35"/>
    </row>
    <row r="36" spans="1:13" x14ac:dyDescent="0.25">
      <c r="A36"/>
    </row>
    <row r="37" spans="1:13" x14ac:dyDescent="0.25">
      <c r="A37"/>
    </row>
    <row r="38" spans="1:13" x14ac:dyDescent="0.25">
      <c r="A38"/>
    </row>
    <row r="39" spans="1:13" ht="11.25" customHeight="1" x14ac:dyDescent="0.25">
      <c r="A39"/>
    </row>
    <row r="40" spans="1:13" ht="23.25" customHeight="1" x14ac:dyDescent="0.25">
      <c r="A40"/>
    </row>
    <row r="41" spans="1:13" ht="10.5" customHeight="1" x14ac:dyDescent="0.25">
      <c r="A41"/>
    </row>
    <row r="42" spans="1:13" x14ac:dyDescent="0.25">
      <c r="A42"/>
    </row>
  </sheetData>
  <mergeCells count="37">
    <mergeCell ref="A27:M27"/>
    <mergeCell ref="D6:M6"/>
    <mergeCell ref="B24:M24"/>
    <mergeCell ref="B6:C6"/>
    <mergeCell ref="A9:M9"/>
    <mergeCell ref="B10:M10"/>
    <mergeCell ref="B11:M11"/>
    <mergeCell ref="B12:M12"/>
    <mergeCell ref="B13:M13"/>
    <mergeCell ref="B8:M8"/>
    <mergeCell ref="A1:M1"/>
    <mergeCell ref="A2:M2"/>
    <mergeCell ref="B3:M3"/>
    <mergeCell ref="J4:M4"/>
    <mergeCell ref="D5:M5"/>
    <mergeCell ref="D4:F4"/>
    <mergeCell ref="G4:I4"/>
    <mergeCell ref="A5:A7"/>
    <mergeCell ref="B5:C5"/>
    <mergeCell ref="B7:C7"/>
    <mergeCell ref="D7:M7"/>
    <mergeCell ref="A30:D30"/>
    <mergeCell ref="J14:M14"/>
    <mergeCell ref="A31:D31"/>
    <mergeCell ref="E31:G31"/>
    <mergeCell ref="A33:G33"/>
    <mergeCell ref="H28:M33"/>
    <mergeCell ref="J15:M15"/>
    <mergeCell ref="A21:M21"/>
    <mergeCell ref="B22:M22"/>
    <mergeCell ref="A23:M23"/>
    <mergeCell ref="A32:G32"/>
    <mergeCell ref="E30:G30"/>
    <mergeCell ref="B25:M25"/>
    <mergeCell ref="B26:M26"/>
    <mergeCell ref="A16:I16"/>
    <mergeCell ref="A28:G29"/>
  </mergeCells>
  <printOptions horizontalCentered="1"/>
  <pageMargins left="0.70866141732283472" right="0.70866141732283472" top="0.74803149606299213" bottom="0.74803149606299213" header="0.31496062992125984" footer="0.31496062992125984"/>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2"/>
  <sheetViews>
    <sheetView view="pageBreakPreview" topLeftCell="A4" zoomScale="60" workbookViewId="0">
      <selection activeCell="A24" sqref="A24:M24"/>
    </sheetView>
  </sheetViews>
  <sheetFormatPr baseColWidth="10" defaultRowHeight="15" x14ac:dyDescent="0.25"/>
  <cols>
    <col min="1" max="1" width="33.5703125" style="15" customWidth="1"/>
    <col min="2" max="2" width="24.85546875" customWidth="1"/>
    <col min="3" max="4" width="13.7109375" customWidth="1"/>
    <col min="5" max="5" width="25.85546875" customWidth="1"/>
    <col min="6" max="6" width="13.7109375" customWidth="1"/>
    <col min="7" max="7" width="19.140625" customWidth="1"/>
    <col min="8" max="8" width="23.42578125" customWidth="1"/>
    <col min="9" max="9" width="13.7109375" customWidth="1"/>
    <col min="10" max="10" width="13.42578125" bestFit="1" customWidth="1"/>
    <col min="11" max="11" width="16.5703125" customWidth="1"/>
    <col min="12" max="12" width="14.5703125" customWidth="1"/>
    <col min="13" max="13" width="17.140625" customWidth="1"/>
  </cols>
  <sheetData>
    <row r="1" spans="1:13" ht="26.25" x14ac:dyDescent="0.4">
      <c r="A1" s="88" t="s">
        <v>17</v>
      </c>
      <c r="B1" s="89"/>
      <c r="C1" s="89"/>
      <c r="D1" s="89"/>
      <c r="E1" s="89"/>
      <c r="F1" s="89"/>
      <c r="G1" s="89"/>
      <c r="H1" s="89"/>
      <c r="I1" s="89"/>
      <c r="J1" s="89"/>
      <c r="K1" s="89"/>
      <c r="L1" s="89"/>
      <c r="M1" s="90"/>
    </row>
    <row r="2" spans="1:13" ht="23.25" x14ac:dyDescent="0.35">
      <c r="A2" s="288" t="s">
        <v>65</v>
      </c>
      <c r="B2" s="289"/>
      <c r="C2" s="289"/>
      <c r="D2" s="289"/>
      <c r="E2" s="289"/>
      <c r="F2" s="289"/>
      <c r="G2" s="289"/>
      <c r="H2" s="289"/>
      <c r="I2" s="289"/>
      <c r="J2" s="289"/>
      <c r="K2" s="289"/>
      <c r="L2" s="289"/>
      <c r="M2" s="290"/>
    </row>
    <row r="3" spans="1:13" ht="23.25" x14ac:dyDescent="0.35">
      <c r="A3" s="274"/>
      <c r="B3" s="275"/>
      <c r="C3" s="275"/>
      <c r="D3" s="275"/>
      <c r="E3" s="275"/>
      <c r="F3" s="275"/>
      <c r="G3" s="275"/>
      <c r="H3" s="275"/>
      <c r="I3" s="275"/>
      <c r="J3" s="275"/>
      <c r="K3" s="275"/>
      <c r="L3" s="275"/>
      <c r="M3" s="276"/>
    </row>
    <row r="4" spans="1:13" ht="34.5" customHeight="1" x14ac:dyDescent="0.25">
      <c r="A4" s="22" t="s">
        <v>34</v>
      </c>
      <c r="B4" s="266" t="s">
        <v>127</v>
      </c>
      <c r="C4" s="266"/>
      <c r="D4" s="266"/>
      <c r="E4" s="266"/>
      <c r="F4" s="266"/>
      <c r="G4" s="266"/>
      <c r="H4" s="266"/>
      <c r="I4" s="266"/>
      <c r="J4" s="266"/>
      <c r="K4" s="266"/>
      <c r="L4" s="266"/>
      <c r="M4" s="284"/>
    </row>
    <row r="5" spans="1:13" ht="42.75" customHeight="1" x14ac:dyDescent="0.25">
      <c r="A5" s="22" t="s">
        <v>35</v>
      </c>
      <c r="B5" s="2" t="s">
        <v>18</v>
      </c>
      <c r="C5" s="3" t="s">
        <v>70</v>
      </c>
      <c r="D5" s="266" t="s">
        <v>32</v>
      </c>
      <c r="E5" s="266"/>
      <c r="F5" s="161"/>
      <c r="G5" s="280"/>
      <c r="H5" s="280"/>
      <c r="I5" s="280"/>
      <c r="J5" s="164"/>
      <c r="K5" s="164"/>
      <c r="L5" s="164"/>
      <c r="M5" s="165"/>
    </row>
    <row r="6" spans="1:13" ht="23.25" customHeight="1" x14ac:dyDescent="0.25">
      <c r="A6" s="277" t="s">
        <v>37</v>
      </c>
      <c r="B6" s="206" t="s">
        <v>71</v>
      </c>
      <c r="C6" s="207"/>
      <c r="D6" s="266" t="s">
        <v>89</v>
      </c>
      <c r="E6" s="266"/>
      <c r="F6" s="266"/>
      <c r="G6" s="266"/>
      <c r="H6" s="266"/>
      <c r="I6" s="266"/>
      <c r="J6" s="266"/>
      <c r="K6" s="266"/>
      <c r="L6" s="266"/>
      <c r="M6" s="284"/>
    </row>
    <row r="7" spans="1:13" ht="21.75" customHeight="1" x14ac:dyDescent="0.25">
      <c r="A7" s="281"/>
      <c r="B7" s="206" t="s">
        <v>72</v>
      </c>
      <c r="C7" s="207"/>
      <c r="D7" s="266" t="s">
        <v>73</v>
      </c>
      <c r="E7" s="266"/>
      <c r="F7" s="266"/>
      <c r="G7" s="266"/>
      <c r="H7" s="266"/>
      <c r="I7" s="266"/>
      <c r="J7" s="266"/>
      <c r="K7" s="266"/>
      <c r="L7" s="266"/>
      <c r="M7" s="284"/>
    </row>
    <row r="8" spans="1:13" ht="25.5" customHeight="1" x14ac:dyDescent="0.25">
      <c r="A8" s="282"/>
      <c r="B8" s="206" t="s">
        <v>40</v>
      </c>
      <c r="C8" s="207"/>
      <c r="D8" s="266" t="s">
        <v>66</v>
      </c>
      <c r="E8" s="266"/>
      <c r="F8" s="266"/>
      <c r="G8" s="266"/>
      <c r="H8" s="266"/>
      <c r="I8" s="266"/>
      <c r="J8" s="266"/>
      <c r="K8" s="266"/>
      <c r="L8" s="266"/>
      <c r="M8" s="284"/>
    </row>
    <row r="9" spans="1:13" ht="81" customHeight="1" x14ac:dyDescent="0.25">
      <c r="A9" s="83" t="s">
        <v>131</v>
      </c>
      <c r="B9" s="170" t="s">
        <v>74</v>
      </c>
      <c r="C9" s="170"/>
      <c r="D9" s="170"/>
      <c r="E9" s="170"/>
      <c r="F9" s="170"/>
      <c r="G9" s="170"/>
      <c r="H9" s="170"/>
      <c r="I9" s="170"/>
      <c r="J9" s="170"/>
      <c r="K9" s="170"/>
      <c r="L9" s="170"/>
      <c r="M9" s="171"/>
    </row>
    <row r="10" spans="1:13" ht="27" customHeight="1" x14ac:dyDescent="0.25">
      <c r="A10" s="285" t="s">
        <v>67</v>
      </c>
      <c r="B10" s="286"/>
      <c r="C10" s="286"/>
      <c r="D10" s="286"/>
      <c r="E10" s="286"/>
      <c r="F10" s="286"/>
      <c r="G10" s="286"/>
      <c r="H10" s="286"/>
      <c r="I10" s="286"/>
      <c r="J10" s="286"/>
      <c r="K10" s="286"/>
      <c r="L10" s="286"/>
      <c r="M10" s="287"/>
    </row>
    <row r="11" spans="1:13" ht="50.25" customHeight="1" x14ac:dyDescent="0.25">
      <c r="A11" s="81" t="s">
        <v>41</v>
      </c>
      <c r="B11" s="170" t="s">
        <v>75</v>
      </c>
      <c r="C11" s="170"/>
      <c r="D11" s="170"/>
      <c r="E11" s="170"/>
      <c r="F11" s="170"/>
      <c r="G11" s="170"/>
      <c r="H11" s="170"/>
      <c r="I11" s="170"/>
      <c r="J11" s="170"/>
      <c r="K11" s="170"/>
      <c r="L11" s="170"/>
      <c r="M11" s="171"/>
    </row>
    <row r="12" spans="1:13" ht="84" customHeight="1" x14ac:dyDescent="0.25">
      <c r="A12" s="24" t="s">
        <v>42</v>
      </c>
      <c r="B12" s="170" t="s">
        <v>76</v>
      </c>
      <c r="C12" s="170"/>
      <c r="D12" s="170"/>
      <c r="E12" s="170"/>
      <c r="F12" s="170"/>
      <c r="G12" s="170"/>
      <c r="H12" s="170"/>
      <c r="I12" s="170"/>
      <c r="J12" s="170"/>
      <c r="K12" s="170"/>
      <c r="L12" s="170"/>
      <c r="M12" s="171"/>
    </row>
    <row r="13" spans="1:13" ht="54" customHeight="1" x14ac:dyDescent="0.25">
      <c r="A13" s="24" t="s">
        <v>43</v>
      </c>
      <c r="B13" s="170" t="s">
        <v>77</v>
      </c>
      <c r="C13" s="170"/>
      <c r="D13" s="170"/>
      <c r="E13" s="170"/>
      <c r="F13" s="170"/>
      <c r="G13" s="170"/>
      <c r="H13" s="170"/>
      <c r="I13" s="170"/>
      <c r="J13" s="170"/>
      <c r="K13" s="170"/>
      <c r="L13" s="170"/>
      <c r="M13" s="171"/>
    </row>
    <row r="14" spans="1:13" ht="57.75" customHeight="1" x14ac:dyDescent="0.25">
      <c r="A14" s="5" t="s">
        <v>44</v>
      </c>
      <c r="B14" s="161" t="s">
        <v>78</v>
      </c>
      <c r="C14" s="161"/>
      <c r="D14" s="161"/>
      <c r="E14" s="161"/>
      <c r="F14" s="161"/>
      <c r="G14" s="161"/>
      <c r="H14" s="161"/>
      <c r="I14" s="161"/>
      <c r="J14" s="161"/>
      <c r="K14" s="161"/>
      <c r="L14" s="161"/>
      <c r="M14" s="162"/>
    </row>
    <row r="15" spans="1:13" ht="30.75" customHeight="1" x14ac:dyDescent="0.25">
      <c r="A15" s="60" t="s">
        <v>132</v>
      </c>
      <c r="B15" s="3" t="s">
        <v>20</v>
      </c>
      <c r="C15" s="3" t="s">
        <v>19</v>
      </c>
      <c r="D15" s="3" t="s">
        <v>21</v>
      </c>
      <c r="E15" s="3"/>
      <c r="F15" s="36" t="s">
        <v>22</v>
      </c>
      <c r="G15" s="36"/>
      <c r="H15" s="2" t="s">
        <v>23</v>
      </c>
      <c r="I15" s="33"/>
      <c r="J15" s="164"/>
      <c r="K15" s="164"/>
      <c r="L15" s="164"/>
      <c r="M15" s="165"/>
    </row>
    <row r="16" spans="1:13" ht="44.25" customHeight="1" x14ac:dyDescent="0.25">
      <c r="A16" s="5" t="s">
        <v>46</v>
      </c>
      <c r="B16" s="2" t="s">
        <v>24</v>
      </c>
      <c r="C16" s="62"/>
      <c r="D16" s="2" t="s">
        <v>79</v>
      </c>
      <c r="E16" s="3"/>
      <c r="F16" s="2" t="s">
        <v>26</v>
      </c>
      <c r="G16" s="3"/>
      <c r="H16" s="2" t="s">
        <v>27</v>
      </c>
      <c r="I16" s="67" t="s">
        <v>19</v>
      </c>
      <c r="J16" s="164"/>
      <c r="K16" s="164"/>
      <c r="L16" s="164"/>
      <c r="M16" s="165"/>
    </row>
    <row r="17" spans="1:13" ht="36" customHeight="1" x14ac:dyDescent="0.25">
      <c r="A17" s="283" t="s">
        <v>80</v>
      </c>
      <c r="B17" s="264"/>
      <c r="C17" s="264"/>
      <c r="D17" s="264"/>
      <c r="E17" s="264"/>
      <c r="F17" s="264"/>
      <c r="G17" s="264"/>
      <c r="H17" s="264"/>
      <c r="I17" s="264"/>
      <c r="J17" s="142"/>
      <c r="K17" s="142"/>
      <c r="L17" s="142"/>
      <c r="M17" s="143"/>
    </row>
    <row r="18" spans="1:13" ht="15.75" x14ac:dyDescent="0.25">
      <c r="A18" s="54" t="s">
        <v>47</v>
      </c>
      <c r="B18" s="55">
        <v>2010</v>
      </c>
      <c r="C18" s="55">
        <v>2011</v>
      </c>
      <c r="D18" s="55">
        <v>2012</v>
      </c>
      <c r="E18" s="55">
        <v>2013</v>
      </c>
      <c r="F18" s="55">
        <v>2014</v>
      </c>
      <c r="G18" s="55">
        <v>2015</v>
      </c>
      <c r="H18" s="55">
        <v>2016</v>
      </c>
      <c r="I18" s="55">
        <v>2017</v>
      </c>
      <c r="J18" s="55">
        <v>2018</v>
      </c>
      <c r="K18" s="55">
        <v>2019</v>
      </c>
      <c r="L18" s="55">
        <v>2020</v>
      </c>
      <c r="M18" s="61">
        <v>2021</v>
      </c>
    </row>
    <row r="19" spans="1:13" ht="15.75" x14ac:dyDescent="0.25">
      <c r="A19" s="28" t="s">
        <v>90</v>
      </c>
      <c r="B19" s="63">
        <v>0</v>
      </c>
      <c r="C19" s="63">
        <v>0</v>
      </c>
      <c r="D19" s="63">
        <v>0</v>
      </c>
      <c r="E19" s="64">
        <v>313</v>
      </c>
      <c r="F19" s="64">
        <f>+E19</f>
        <v>313</v>
      </c>
      <c r="G19" s="64">
        <f>+E19</f>
        <v>313</v>
      </c>
      <c r="H19" s="64">
        <f>+E19</f>
        <v>313</v>
      </c>
      <c r="I19" s="64">
        <f>+F19</f>
        <v>313</v>
      </c>
      <c r="J19" s="64">
        <f>+G19</f>
        <v>313</v>
      </c>
      <c r="K19" s="64">
        <f>+H19</f>
        <v>313</v>
      </c>
      <c r="L19" s="64">
        <f>+I19</f>
        <v>313</v>
      </c>
      <c r="M19" s="65" t="s">
        <v>133</v>
      </c>
    </row>
    <row r="20" spans="1:13" ht="15.75" x14ac:dyDescent="0.25">
      <c r="A20" s="28" t="s">
        <v>82</v>
      </c>
      <c r="B20" s="63">
        <v>0</v>
      </c>
      <c r="C20" s="63">
        <v>0</v>
      </c>
      <c r="D20" s="63">
        <v>0</v>
      </c>
      <c r="E20" s="64">
        <v>9</v>
      </c>
      <c r="F20" s="64">
        <v>9</v>
      </c>
      <c r="G20" s="64">
        <v>8.5</v>
      </c>
      <c r="H20" s="64">
        <v>8</v>
      </c>
      <c r="I20" s="64">
        <v>7.5</v>
      </c>
      <c r="J20" s="66">
        <v>7</v>
      </c>
      <c r="K20" s="66">
        <v>6.5</v>
      </c>
      <c r="L20" s="66">
        <v>6</v>
      </c>
      <c r="M20" s="66">
        <v>6</v>
      </c>
    </row>
    <row r="21" spans="1:13" ht="15.75" x14ac:dyDescent="0.25">
      <c r="A21" s="28" t="s">
        <v>83</v>
      </c>
      <c r="B21" s="63">
        <v>0</v>
      </c>
      <c r="C21" s="63">
        <v>0</v>
      </c>
      <c r="D21" s="63">
        <v>0</v>
      </c>
      <c r="E21" s="64">
        <f t="shared" ref="E21:L21" si="0">+E19/E20</f>
        <v>34.777777777777779</v>
      </c>
      <c r="F21" s="64">
        <f t="shared" si="0"/>
        <v>34.777777777777779</v>
      </c>
      <c r="G21" s="64">
        <f t="shared" si="0"/>
        <v>36.823529411764703</v>
      </c>
      <c r="H21" s="64">
        <f t="shared" si="0"/>
        <v>39.125</v>
      </c>
      <c r="I21" s="64">
        <f t="shared" si="0"/>
        <v>41.733333333333334</v>
      </c>
      <c r="J21" s="64">
        <f t="shared" si="0"/>
        <v>44.714285714285715</v>
      </c>
      <c r="K21" s="73">
        <f t="shared" si="0"/>
        <v>48.153846153846153</v>
      </c>
      <c r="L21" s="73">
        <f t="shared" si="0"/>
        <v>52.166666666666664</v>
      </c>
      <c r="M21" s="73">
        <v>52.166666666666664</v>
      </c>
    </row>
    <row r="22" spans="1:13" ht="60" customHeight="1" x14ac:dyDescent="0.25">
      <c r="A22" s="277" t="s">
        <v>138</v>
      </c>
      <c r="B22" s="278"/>
      <c r="C22" s="278"/>
      <c r="D22" s="278"/>
      <c r="E22" s="278"/>
      <c r="F22" s="278"/>
      <c r="G22" s="278"/>
      <c r="H22" s="278"/>
      <c r="I22" s="278"/>
      <c r="J22" s="278"/>
      <c r="K22" s="278"/>
      <c r="L22" s="278"/>
      <c r="M22" s="279"/>
    </row>
    <row r="23" spans="1:13" ht="48" customHeight="1" x14ac:dyDescent="0.25">
      <c r="A23" s="14" t="s">
        <v>50</v>
      </c>
      <c r="B23" s="170" t="s">
        <v>142</v>
      </c>
      <c r="C23" s="170"/>
      <c r="D23" s="170"/>
      <c r="E23" s="170"/>
      <c r="F23" s="170"/>
      <c r="G23" s="170"/>
      <c r="H23" s="170"/>
      <c r="I23" s="170"/>
      <c r="J23" s="170"/>
      <c r="K23" s="170"/>
      <c r="L23" s="170"/>
      <c r="M23" s="171"/>
    </row>
    <row r="24" spans="1:13" ht="33" customHeight="1" x14ac:dyDescent="0.25">
      <c r="A24" s="99" t="s">
        <v>69</v>
      </c>
      <c r="B24" s="100"/>
      <c r="C24" s="100"/>
      <c r="D24" s="100"/>
      <c r="E24" s="100"/>
      <c r="F24" s="100"/>
      <c r="G24" s="100"/>
      <c r="H24" s="100"/>
      <c r="I24" s="100"/>
      <c r="J24" s="100"/>
      <c r="K24" s="100"/>
      <c r="L24" s="100"/>
      <c r="M24" s="101"/>
    </row>
    <row r="25" spans="1:13" ht="65.25" customHeight="1" x14ac:dyDescent="0.25">
      <c r="A25" s="5" t="s">
        <v>51</v>
      </c>
      <c r="B25" s="170" t="s">
        <v>91</v>
      </c>
      <c r="C25" s="170"/>
      <c r="D25" s="170"/>
      <c r="E25" s="170"/>
      <c r="F25" s="170"/>
      <c r="G25" s="170"/>
      <c r="H25" s="170"/>
      <c r="I25" s="170"/>
      <c r="J25" s="170"/>
      <c r="K25" s="170"/>
      <c r="L25" s="170"/>
      <c r="M25" s="171"/>
    </row>
    <row r="26" spans="1:13" ht="41.25" customHeight="1" x14ac:dyDescent="0.25">
      <c r="A26" s="5" t="s">
        <v>52</v>
      </c>
      <c r="B26" s="170" t="s">
        <v>94</v>
      </c>
      <c r="C26" s="170"/>
      <c r="D26" s="170"/>
      <c r="E26" s="170"/>
      <c r="F26" s="170"/>
      <c r="G26" s="170"/>
      <c r="H26" s="170"/>
      <c r="I26" s="170"/>
      <c r="J26" s="170"/>
      <c r="K26" s="170"/>
      <c r="L26" s="170"/>
      <c r="M26" s="171"/>
    </row>
    <row r="27" spans="1:13" ht="44.25" customHeight="1" x14ac:dyDescent="0.25">
      <c r="A27" s="5" t="s">
        <v>53</v>
      </c>
      <c r="B27" s="170" t="s">
        <v>85</v>
      </c>
      <c r="C27" s="170"/>
      <c r="D27" s="170"/>
      <c r="E27" s="170"/>
      <c r="F27" s="170"/>
      <c r="G27" s="170"/>
      <c r="H27" s="170"/>
      <c r="I27" s="170"/>
      <c r="J27" s="170"/>
      <c r="K27" s="170"/>
      <c r="L27" s="170"/>
      <c r="M27" s="171"/>
    </row>
    <row r="28" spans="1:13" ht="21.75" customHeight="1" x14ac:dyDescent="0.3">
      <c r="A28" s="122" t="s">
        <v>86</v>
      </c>
      <c r="B28" s="123"/>
      <c r="C28" s="123"/>
      <c r="D28" s="123"/>
      <c r="E28" s="123"/>
      <c r="F28" s="123"/>
      <c r="G28" s="123"/>
      <c r="H28" s="123"/>
      <c r="I28" s="123"/>
      <c r="J28" s="123"/>
      <c r="K28" s="123"/>
      <c r="L28" s="123"/>
      <c r="M28" s="124"/>
    </row>
    <row r="29" spans="1:13" ht="12.75" customHeight="1" x14ac:dyDescent="0.25">
      <c r="A29" s="112" t="s">
        <v>28</v>
      </c>
      <c r="B29" s="263"/>
      <c r="C29" s="263"/>
      <c r="D29" s="263"/>
      <c r="E29" s="263"/>
      <c r="F29" s="263"/>
      <c r="G29" s="263"/>
      <c r="H29" s="142"/>
      <c r="I29" s="142"/>
      <c r="J29" s="142"/>
      <c r="K29" s="142"/>
      <c r="L29" s="142"/>
      <c r="M29" s="143"/>
    </row>
    <row r="30" spans="1:13" ht="12.75" customHeight="1" x14ac:dyDescent="0.25">
      <c r="A30" s="112"/>
      <c r="B30" s="263"/>
      <c r="C30" s="263"/>
      <c r="D30" s="263"/>
      <c r="E30" s="263"/>
      <c r="F30" s="263"/>
      <c r="G30" s="263"/>
      <c r="H30" s="142"/>
      <c r="I30" s="142"/>
      <c r="J30" s="142"/>
      <c r="K30" s="142"/>
      <c r="L30" s="142"/>
      <c r="M30" s="143"/>
    </row>
    <row r="31" spans="1:13" ht="15.75" x14ac:dyDescent="0.25">
      <c r="A31" s="120" t="s">
        <v>29</v>
      </c>
      <c r="B31" s="121"/>
      <c r="C31" s="121"/>
      <c r="D31" s="121"/>
      <c r="E31" s="129" t="s">
        <v>30</v>
      </c>
      <c r="F31" s="129"/>
      <c r="G31" s="129"/>
      <c r="H31" s="142"/>
      <c r="I31" s="142"/>
      <c r="J31" s="142"/>
      <c r="K31" s="142"/>
      <c r="L31" s="142"/>
      <c r="M31" s="143"/>
    </row>
    <row r="32" spans="1:13" ht="82.5" customHeight="1" x14ac:dyDescent="0.25">
      <c r="A32" s="273" t="s">
        <v>87</v>
      </c>
      <c r="B32" s="194"/>
      <c r="C32" s="194"/>
      <c r="D32" s="194"/>
      <c r="E32" s="194" t="s">
        <v>88</v>
      </c>
      <c r="F32" s="194"/>
      <c r="G32" s="194"/>
      <c r="H32" s="142"/>
      <c r="I32" s="142"/>
      <c r="J32" s="142"/>
      <c r="K32" s="142"/>
      <c r="L32" s="142"/>
      <c r="M32" s="143"/>
    </row>
    <row r="33" spans="1:13" ht="15.75" x14ac:dyDescent="0.25">
      <c r="A33" s="112" t="s">
        <v>31</v>
      </c>
      <c r="B33" s="263"/>
      <c r="C33" s="263"/>
      <c r="D33" s="263"/>
      <c r="E33" s="263"/>
      <c r="F33" s="263"/>
      <c r="G33" s="263"/>
      <c r="H33" s="142"/>
      <c r="I33" s="142"/>
      <c r="J33" s="142"/>
      <c r="K33" s="142"/>
      <c r="L33" s="142"/>
      <c r="M33" s="143"/>
    </row>
    <row r="34" spans="1:13" ht="85.5" customHeight="1" thickBot="1" x14ac:dyDescent="0.3">
      <c r="A34" s="209" t="s">
        <v>92</v>
      </c>
      <c r="B34" s="210"/>
      <c r="C34" s="210"/>
      <c r="D34" s="210"/>
      <c r="E34" s="210"/>
      <c r="F34" s="210"/>
      <c r="G34" s="210"/>
      <c r="H34" s="188"/>
      <c r="I34" s="188"/>
      <c r="J34" s="188"/>
      <c r="K34" s="188"/>
      <c r="L34" s="188"/>
      <c r="M34" s="189"/>
    </row>
    <row r="35" spans="1:13" ht="9" customHeight="1" x14ac:dyDescent="0.25">
      <c r="A35"/>
    </row>
    <row r="36" spans="1:13" x14ac:dyDescent="0.25">
      <c r="A36"/>
    </row>
    <row r="37" spans="1:13" x14ac:dyDescent="0.25">
      <c r="A37"/>
    </row>
    <row r="38" spans="1:13" x14ac:dyDescent="0.25">
      <c r="A38"/>
    </row>
    <row r="39" spans="1:13" ht="11.25" customHeight="1" x14ac:dyDescent="0.25">
      <c r="A39"/>
    </row>
    <row r="40" spans="1:13" ht="23.25" customHeight="1" x14ac:dyDescent="0.25">
      <c r="A40"/>
    </row>
    <row r="41" spans="1:13" ht="10.5" customHeight="1" x14ac:dyDescent="0.25">
      <c r="A41"/>
    </row>
    <row r="42" spans="1:13" x14ac:dyDescent="0.25">
      <c r="A42"/>
    </row>
  </sheetData>
  <mergeCells count="39">
    <mergeCell ref="B13:M13"/>
    <mergeCell ref="B14:M14"/>
    <mergeCell ref="D7:M7"/>
    <mergeCell ref="J15:M15"/>
    <mergeCell ref="J16:M16"/>
    <mergeCell ref="A1:M1"/>
    <mergeCell ref="A2:M2"/>
    <mergeCell ref="B4:M4"/>
    <mergeCell ref="J5:M5"/>
    <mergeCell ref="D6:M6"/>
    <mergeCell ref="J17:M17"/>
    <mergeCell ref="A3:M3"/>
    <mergeCell ref="A22:M22"/>
    <mergeCell ref="B23:M23"/>
    <mergeCell ref="D5:F5"/>
    <mergeCell ref="G5:I5"/>
    <mergeCell ref="A6:A8"/>
    <mergeCell ref="B6:C6"/>
    <mergeCell ref="A17:I17"/>
    <mergeCell ref="B7:C7"/>
    <mergeCell ref="B8:C8"/>
    <mergeCell ref="D8:M8"/>
    <mergeCell ref="B9:M9"/>
    <mergeCell ref="A10:M10"/>
    <mergeCell ref="B11:M11"/>
    <mergeCell ref="B12:M12"/>
    <mergeCell ref="A34:G34"/>
    <mergeCell ref="H29:M34"/>
    <mergeCell ref="A24:M24"/>
    <mergeCell ref="B25:M25"/>
    <mergeCell ref="B26:M26"/>
    <mergeCell ref="B27:M27"/>
    <mergeCell ref="A32:D32"/>
    <mergeCell ref="E32:G32"/>
    <mergeCell ref="A31:D31"/>
    <mergeCell ref="E31:G31"/>
    <mergeCell ref="A33:G33"/>
    <mergeCell ref="A29:G30"/>
    <mergeCell ref="A28:M28"/>
  </mergeCells>
  <printOptions horizontalCentered="1" verticalCentered="1"/>
  <pageMargins left="0.70866141732283472" right="0.70866141732283472" top="0.74803149606299213" bottom="0.74803149606299213" header="0.31496062992125984" footer="0.31496062992125984"/>
  <pageSetup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
  <sheetViews>
    <sheetView view="pageBreakPreview" topLeftCell="A4" zoomScale="95" zoomScaleSheetLayoutView="95" workbookViewId="0">
      <selection activeCell="B13" sqref="B13:M13"/>
    </sheetView>
  </sheetViews>
  <sheetFormatPr baseColWidth="10" defaultRowHeight="15" x14ac:dyDescent="0.25"/>
  <cols>
    <col min="1" max="1" width="31.28515625" style="15" customWidth="1"/>
    <col min="2" max="2" width="20.85546875" customWidth="1"/>
    <col min="3" max="9" width="13.7109375" customWidth="1"/>
    <col min="10" max="12" width="11.5703125" bestFit="1" customWidth="1"/>
  </cols>
  <sheetData>
    <row r="1" spans="1:13" ht="26.25" x14ac:dyDescent="0.4">
      <c r="A1" s="88" t="s">
        <v>17</v>
      </c>
      <c r="B1" s="89"/>
      <c r="C1" s="89"/>
      <c r="D1" s="89"/>
      <c r="E1" s="89"/>
      <c r="F1" s="89"/>
      <c r="G1" s="89"/>
      <c r="H1" s="89"/>
      <c r="I1" s="89"/>
      <c r="J1" s="89"/>
      <c r="K1" s="89"/>
      <c r="L1" s="89"/>
      <c r="M1" s="90"/>
    </row>
    <row r="2" spans="1:13" ht="20.25" x14ac:dyDescent="0.3">
      <c r="A2" s="291" t="s">
        <v>65</v>
      </c>
      <c r="B2" s="272"/>
      <c r="C2" s="272"/>
      <c r="D2" s="272"/>
      <c r="E2" s="272"/>
      <c r="F2" s="272"/>
      <c r="G2" s="272"/>
      <c r="H2" s="272"/>
      <c r="I2" s="272"/>
      <c r="J2" s="272"/>
      <c r="K2" s="272"/>
      <c r="L2" s="272"/>
      <c r="M2" s="292"/>
    </row>
    <row r="3" spans="1:13" ht="45" customHeight="1" x14ac:dyDescent="0.25">
      <c r="A3" s="5" t="s">
        <v>34</v>
      </c>
      <c r="B3" s="266" t="s">
        <v>126</v>
      </c>
      <c r="C3" s="266"/>
      <c r="D3" s="266"/>
      <c r="E3" s="266"/>
      <c r="F3" s="266"/>
      <c r="G3" s="266"/>
      <c r="H3" s="266"/>
      <c r="I3" s="266"/>
      <c r="J3" s="266"/>
      <c r="K3" s="266"/>
      <c r="L3" s="266"/>
      <c r="M3" s="284"/>
    </row>
    <row r="4" spans="1:13" ht="31.5" x14ac:dyDescent="0.25">
      <c r="A4" s="22" t="s">
        <v>35</v>
      </c>
      <c r="B4" s="80" t="s">
        <v>18</v>
      </c>
      <c r="C4" s="3" t="s">
        <v>70</v>
      </c>
      <c r="D4" s="266" t="s">
        <v>32</v>
      </c>
      <c r="E4" s="266"/>
      <c r="F4" s="161"/>
      <c r="G4" s="270"/>
      <c r="H4" s="270"/>
      <c r="I4" s="270"/>
      <c r="J4" s="142"/>
      <c r="K4" s="142"/>
      <c r="L4" s="142"/>
      <c r="M4" s="143"/>
    </row>
    <row r="5" spans="1:13" ht="15.75" customHeight="1" x14ac:dyDescent="0.25">
      <c r="A5" s="293" t="s">
        <v>37</v>
      </c>
      <c r="B5" s="153" t="s">
        <v>71</v>
      </c>
      <c r="C5" s="154"/>
      <c r="D5" s="167" t="s">
        <v>89</v>
      </c>
      <c r="E5" s="167"/>
      <c r="F5" s="167"/>
      <c r="G5" s="167"/>
      <c r="H5" s="167"/>
      <c r="I5" s="167"/>
      <c r="J5" s="167"/>
      <c r="K5" s="167"/>
      <c r="L5" s="167"/>
      <c r="M5" s="168"/>
    </row>
    <row r="6" spans="1:13" ht="15.75" x14ac:dyDescent="0.25">
      <c r="A6" s="294"/>
      <c r="B6" s="153" t="s">
        <v>72</v>
      </c>
      <c r="C6" s="154"/>
      <c r="D6" s="167" t="s">
        <v>73</v>
      </c>
      <c r="E6" s="167"/>
      <c r="F6" s="167"/>
      <c r="G6" s="167"/>
      <c r="H6" s="167"/>
      <c r="I6" s="167"/>
      <c r="J6" s="167"/>
      <c r="K6" s="167"/>
      <c r="L6" s="167"/>
      <c r="M6" s="168"/>
    </row>
    <row r="7" spans="1:13" ht="15.75" x14ac:dyDescent="0.25">
      <c r="A7" s="295"/>
      <c r="B7" s="153" t="s">
        <v>40</v>
      </c>
      <c r="C7" s="154"/>
      <c r="D7" s="167" t="s">
        <v>66</v>
      </c>
      <c r="E7" s="167"/>
      <c r="F7" s="167"/>
      <c r="G7" s="167"/>
      <c r="H7" s="167"/>
      <c r="I7" s="167"/>
      <c r="J7" s="167"/>
      <c r="K7" s="167"/>
      <c r="L7" s="167"/>
      <c r="M7" s="168"/>
    </row>
    <row r="8" spans="1:13" ht="67.5" customHeight="1" x14ac:dyDescent="0.25">
      <c r="A8" s="69" t="s">
        <v>55</v>
      </c>
      <c r="B8" s="250" t="s">
        <v>118</v>
      </c>
      <c r="C8" s="251"/>
      <c r="D8" s="251"/>
      <c r="E8" s="251"/>
      <c r="F8" s="251"/>
      <c r="G8" s="251"/>
      <c r="H8" s="251"/>
      <c r="I8" s="251"/>
      <c r="J8" s="251"/>
      <c r="K8" s="251"/>
      <c r="L8" s="251"/>
      <c r="M8" s="252"/>
    </row>
    <row r="9" spans="1:13" ht="27" customHeight="1" x14ac:dyDescent="0.3">
      <c r="A9" s="291" t="s">
        <v>67</v>
      </c>
      <c r="B9" s="272"/>
      <c r="C9" s="272"/>
      <c r="D9" s="272"/>
      <c r="E9" s="272"/>
      <c r="F9" s="272"/>
      <c r="G9" s="272"/>
      <c r="H9" s="272"/>
      <c r="I9" s="272"/>
      <c r="J9" s="272"/>
      <c r="K9" s="272"/>
      <c r="L9" s="272"/>
      <c r="M9" s="292"/>
    </row>
    <row r="10" spans="1:13" ht="50.25" customHeight="1" x14ac:dyDescent="0.25">
      <c r="A10" s="81" t="s">
        <v>41</v>
      </c>
      <c r="B10" s="170" t="s">
        <v>75</v>
      </c>
      <c r="C10" s="170"/>
      <c r="D10" s="170"/>
      <c r="E10" s="170"/>
      <c r="F10" s="170"/>
      <c r="G10" s="170"/>
      <c r="H10" s="170"/>
      <c r="I10" s="170"/>
      <c r="J10" s="170"/>
      <c r="K10" s="170"/>
      <c r="L10" s="170"/>
      <c r="M10" s="171"/>
    </row>
    <row r="11" spans="1:13" ht="93.75" customHeight="1" x14ac:dyDescent="0.25">
      <c r="A11" s="24" t="s">
        <v>42</v>
      </c>
      <c r="B11" s="170" t="s">
        <v>76</v>
      </c>
      <c r="C11" s="170"/>
      <c r="D11" s="170"/>
      <c r="E11" s="170"/>
      <c r="F11" s="170"/>
      <c r="G11" s="170"/>
      <c r="H11" s="170"/>
      <c r="I11" s="170"/>
      <c r="J11" s="170"/>
      <c r="K11" s="170"/>
      <c r="L11" s="170"/>
      <c r="M11" s="171"/>
    </row>
    <row r="12" spans="1:13" ht="41.25" customHeight="1" x14ac:dyDescent="0.25">
      <c r="A12" s="24" t="s">
        <v>43</v>
      </c>
      <c r="B12" s="170" t="s">
        <v>120</v>
      </c>
      <c r="C12" s="170"/>
      <c r="D12" s="170"/>
      <c r="E12" s="170"/>
      <c r="F12" s="170"/>
      <c r="G12" s="170"/>
      <c r="H12" s="170"/>
      <c r="I12" s="170"/>
      <c r="J12" s="170"/>
      <c r="K12" s="170"/>
      <c r="L12" s="170"/>
      <c r="M12" s="171"/>
    </row>
    <row r="13" spans="1:13" ht="36" customHeight="1" x14ac:dyDescent="0.25">
      <c r="A13" s="81" t="s">
        <v>44</v>
      </c>
      <c r="B13" s="161" t="s">
        <v>121</v>
      </c>
      <c r="C13" s="161"/>
      <c r="D13" s="161"/>
      <c r="E13" s="161"/>
      <c r="F13" s="161"/>
      <c r="G13" s="161"/>
      <c r="H13" s="161"/>
      <c r="I13" s="161"/>
      <c r="J13" s="161"/>
      <c r="K13" s="161"/>
      <c r="L13" s="161"/>
      <c r="M13" s="162"/>
    </row>
    <row r="14" spans="1:13" ht="36.75" customHeight="1" x14ac:dyDescent="0.25">
      <c r="A14" s="60" t="s">
        <v>132</v>
      </c>
      <c r="B14" s="2" t="s">
        <v>20</v>
      </c>
      <c r="C14" s="16" t="s">
        <v>19</v>
      </c>
      <c r="D14" s="2" t="s">
        <v>21</v>
      </c>
      <c r="E14" s="3"/>
      <c r="F14" s="2" t="s">
        <v>22</v>
      </c>
      <c r="G14" s="3"/>
      <c r="H14" s="2" t="s">
        <v>23</v>
      </c>
      <c r="I14" s="13"/>
      <c r="J14" s="298"/>
      <c r="K14" s="299"/>
      <c r="L14" s="299"/>
      <c r="M14" s="300"/>
    </row>
    <row r="15" spans="1:13" ht="31.5" x14ac:dyDescent="0.25">
      <c r="A15" s="22" t="s">
        <v>46</v>
      </c>
      <c r="B15" s="2" t="s">
        <v>24</v>
      </c>
      <c r="C15" s="25"/>
      <c r="D15" s="26" t="s">
        <v>139</v>
      </c>
      <c r="E15" s="27"/>
      <c r="F15" s="2" t="s">
        <v>26</v>
      </c>
      <c r="G15" s="3"/>
      <c r="H15" s="2" t="s">
        <v>27</v>
      </c>
      <c r="I15" s="82" t="s">
        <v>19</v>
      </c>
      <c r="J15" s="298"/>
      <c r="K15" s="299"/>
      <c r="L15" s="299"/>
      <c r="M15" s="300"/>
    </row>
    <row r="16" spans="1:13" ht="24.75" customHeight="1" x14ac:dyDescent="0.25">
      <c r="A16" s="283" t="s">
        <v>80</v>
      </c>
      <c r="B16" s="264"/>
      <c r="C16" s="264"/>
      <c r="D16" s="264"/>
      <c r="E16" s="264"/>
      <c r="F16" s="264"/>
      <c r="G16" s="264"/>
      <c r="H16" s="264"/>
      <c r="I16" s="264"/>
      <c r="J16" s="13"/>
      <c r="K16" s="13"/>
      <c r="L16" s="13"/>
      <c r="M16" s="12"/>
    </row>
    <row r="17" spans="1:13" ht="15.75" x14ac:dyDescent="0.25">
      <c r="A17" s="54" t="s">
        <v>47</v>
      </c>
      <c r="B17" s="55">
        <v>2010</v>
      </c>
      <c r="C17" s="55">
        <v>2011</v>
      </c>
      <c r="D17" s="55">
        <v>2012</v>
      </c>
      <c r="E17" s="55">
        <v>2013</v>
      </c>
      <c r="F17" s="55">
        <v>2014</v>
      </c>
      <c r="G17" s="55">
        <v>2015</v>
      </c>
      <c r="H17" s="55">
        <v>2016</v>
      </c>
      <c r="I17" s="55">
        <v>2017</v>
      </c>
      <c r="J17" s="55">
        <v>2018</v>
      </c>
      <c r="K17" s="55">
        <v>2019</v>
      </c>
      <c r="L17" s="55">
        <v>2020</v>
      </c>
      <c r="M17" s="61">
        <v>2021</v>
      </c>
    </row>
    <row r="18" spans="1:13" x14ac:dyDescent="0.25">
      <c r="A18" s="17" t="s">
        <v>93</v>
      </c>
      <c r="B18" s="20">
        <v>0</v>
      </c>
      <c r="C18" s="20">
        <v>0</v>
      </c>
      <c r="D18" s="20">
        <v>0</v>
      </c>
      <c r="E18" s="31">
        <v>405</v>
      </c>
      <c r="F18" s="31">
        <f>+E18</f>
        <v>405</v>
      </c>
      <c r="G18" s="31">
        <f>+E18</f>
        <v>405</v>
      </c>
      <c r="H18" s="31">
        <f>+E18</f>
        <v>405</v>
      </c>
      <c r="I18" s="31">
        <f>+F18</f>
        <v>405</v>
      </c>
      <c r="J18" s="31">
        <v>405</v>
      </c>
      <c r="K18" s="31">
        <v>405</v>
      </c>
      <c r="L18" s="31">
        <v>405</v>
      </c>
      <c r="M18" s="32">
        <v>405</v>
      </c>
    </row>
    <row r="19" spans="1:13" x14ac:dyDescent="0.25">
      <c r="A19" s="17" t="s">
        <v>82</v>
      </c>
      <c r="B19" s="20">
        <v>0</v>
      </c>
      <c r="C19" s="20">
        <v>0</v>
      </c>
      <c r="D19" s="20">
        <v>0</v>
      </c>
      <c r="E19" s="29">
        <v>11</v>
      </c>
      <c r="F19" s="29">
        <v>11</v>
      </c>
      <c r="G19" s="29">
        <v>10.5</v>
      </c>
      <c r="H19" s="29">
        <v>10</v>
      </c>
      <c r="I19" s="29">
        <v>10</v>
      </c>
      <c r="J19" s="32">
        <v>9.5</v>
      </c>
      <c r="K19" s="32">
        <v>9.5</v>
      </c>
      <c r="L19" s="32">
        <v>9</v>
      </c>
      <c r="M19" s="32">
        <v>9</v>
      </c>
    </row>
    <row r="20" spans="1:13" x14ac:dyDescent="0.25">
      <c r="A20" s="17" t="s">
        <v>83</v>
      </c>
      <c r="B20" s="20">
        <v>0</v>
      </c>
      <c r="C20" s="20">
        <v>0</v>
      </c>
      <c r="D20" s="20">
        <v>0</v>
      </c>
      <c r="E20" s="31">
        <f>+E18/E19</f>
        <v>36.81818181818182</v>
      </c>
      <c r="F20" s="31">
        <f>+F18/F19</f>
        <v>36.81818181818182</v>
      </c>
      <c r="G20" s="31">
        <f>+G18/G19</f>
        <v>38.571428571428569</v>
      </c>
      <c r="H20" s="31">
        <f>+H18/H19</f>
        <v>40.5</v>
      </c>
      <c r="I20" s="31">
        <f>+I18/I19</f>
        <v>40.5</v>
      </c>
      <c r="J20" s="31">
        <f>40.5+0.93</f>
        <v>41.43</v>
      </c>
      <c r="K20" s="31">
        <f>40.5+0.93</f>
        <v>41.43</v>
      </c>
      <c r="L20" s="31">
        <f>K20+0.93</f>
        <v>42.36</v>
      </c>
      <c r="M20" s="31">
        <v>42.36</v>
      </c>
    </row>
    <row r="21" spans="1:13" ht="66" customHeight="1" x14ac:dyDescent="0.25">
      <c r="A21" s="277" t="s">
        <v>141</v>
      </c>
      <c r="B21" s="278"/>
      <c r="C21" s="278"/>
      <c r="D21" s="278"/>
      <c r="E21" s="278"/>
      <c r="F21" s="278"/>
      <c r="G21" s="278"/>
      <c r="H21" s="278"/>
      <c r="I21" s="278"/>
      <c r="J21" s="278"/>
      <c r="K21" s="278"/>
      <c r="L21" s="278"/>
      <c r="M21" s="279"/>
    </row>
    <row r="22" spans="1:13" ht="31.5" customHeight="1" x14ac:dyDescent="0.25">
      <c r="A22" s="79" t="s">
        <v>129</v>
      </c>
      <c r="B22" s="194" t="s">
        <v>140</v>
      </c>
      <c r="C22" s="194"/>
      <c r="D22" s="194"/>
      <c r="E22" s="194"/>
      <c r="F22" s="194"/>
      <c r="G22" s="194"/>
      <c r="H22" s="194"/>
      <c r="I22" s="194"/>
      <c r="J22" s="194"/>
      <c r="K22" s="194"/>
      <c r="L22" s="194"/>
      <c r="M22" s="195"/>
    </row>
    <row r="23" spans="1:13" ht="20.25" x14ac:dyDescent="0.3">
      <c r="A23" s="91" t="s">
        <v>69</v>
      </c>
      <c r="B23" s="92"/>
      <c r="C23" s="92"/>
      <c r="D23" s="92"/>
      <c r="E23" s="92"/>
      <c r="F23" s="92"/>
      <c r="G23" s="92"/>
      <c r="H23" s="92"/>
      <c r="I23" s="92"/>
      <c r="J23" s="92"/>
      <c r="K23" s="92"/>
      <c r="L23" s="92"/>
      <c r="M23" s="93"/>
    </row>
    <row r="24" spans="1:13" ht="66.75" customHeight="1" x14ac:dyDescent="0.25">
      <c r="A24" s="79" t="s">
        <v>51</v>
      </c>
      <c r="B24" s="102" t="s">
        <v>122</v>
      </c>
      <c r="C24" s="102"/>
      <c r="D24" s="102"/>
      <c r="E24" s="102"/>
      <c r="F24" s="102"/>
      <c r="G24" s="102"/>
      <c r="H24" s="102"/>
      <c r="I24" s="102"/>
      <c r="J24" s="102"/>
      <c r="K24" s="102"/>
      <c r="L24" s="102"/>
      <c r="M24" s="103"/>
    </row>
    <row r="25" spans="1:13" ht="41.25" customHeight="1" x14ac:dyDescent="0.25">
      <c r="A25" s="79" t="s">
        <v>52</v>
      </c>
      <c r="B25" s="102" t="s">
        <v>123</v>
      </c>
      <c r="C25" s="102"/>
      <c r="D25" s="102"/>
      <c r="E25" s="102"/>
      <c r="F25" s="102"/>
      <c r="G25" s="102"/>
      <c r="H25" s="102"/>
      <c r="I25" s="102"/>
      <c r="J25" s="102"/>
      <c r="K25" s="102"/>
      <c r="L25" s="102"/>
      <c r="M25" s="103"/>
    </row>
    <row r="26" spans="1:13" ht="44.25" customHeight="1" x14ac:dyDescent="0.25">
      <c r="A26" s="79" t="s">
        <v>53</v>
      </c>
      <c r="B26" s="102" t="s">
        <v>124</v>
      </c>
      <c r="C26" s="102"/>
      <c r="D26" s="102"/>
      <c r="E26" s="102"/>
      <c r="F26" s="102"/>
      <c r="G26" s="102"/>
      <c r="H26" s="102"/>
      <c r="I26" s="102"/>
      <c r="J26" s="102"/>
      <c r="K26" s="102"/>
      <c r="L26" s="102"/>
      <c r="M26" s="103"/>
    </row>
    <row r="27" spans="1:13" ht="25.5" customHeight="1" x14ac:dyDescent="0.25">
      <c r="A27" s="211" t="s">
        <v>86</v>
      </c>
      <c r="B27" s="212"/>
      <c r="C27" s="212"/>
      <c r="D27" s="212"/>
      <c r="E27" s="212"/>
      <c r="F27" s="212"/>
      <c r="G27" s="212"/>
      <c r="H27" s="212"/>
      <c r="I27" s="212"/>
      <c r="J27" s="212"/>
      <c r="K27" s="212"/>
      <c r="L27" s="212"/>
      <c r="M27" s="213"/>
    </row>
    <row r="28" spans="1:13" ht="36.75" customHeight="1" x14ac:dyDescent="0.25">
      <c r="A28" s="296" t="s">
        <v>28</v>
      </c>
      <c r="B28" s="297"/>
      <c r="C28" s="297"/>
      <c r="D28" s="297"/>
      <c r="E28" s="297"/>
      <c r="F28" s="297"/>
      <c r="G28" s="297"/>
      <c r="H28" s="142"/>
      <c r="I28" s="142"/>
      <c r="J28" s="142"/>
      <c r="K28" s="142"/>
      <c r="L28" s="142"/>
      <c r="M28" s="143"/>
    </row>
    <row r="29" spans="1:13" ht="15.75" x14ac:dyDescent="0.25">
      <c r="A29" s="120" t="s">
        <v>29</v>
      </c>
      <c r="B29" s="121"/>
      <c r="C29" s="121"/>
      <c r="D29" s="121"/>
      <c r="E29" s="129" t="s">
        <v>30</v>
      </c>
      <c r="F29" s="129"/>
      <c r="G29" s="129"/>
      <c r="H29" s="142"/>
      <c r="I29" s="142"/>
      <c r="J29" s="142"/>
      <c r="K29" s="142"/>
      <c r="L29" s="142"/>
      <c r="M29" s="143"/>
    </row>
    <row r="30" spans="1:13" ht="66" customHeight="1" x14ac:dyDescent="0.25">
      <c r="A30" s="273" t="s">
        <v>87</v>
      </c>
      <c r="B30" s="194"/>
      <c r="C30" s="194"/>
      <c r="D30" s="194"/>
      <c r="E30" s="194" t="s">
        <v>88</v>
      </c>
      <c r="F30" s="194"/>
      <c r="G30" s="194"/>
      <c r="H30" s="142"/>
      <c r="I30" s="142"/>
      <c r="J30" s="142"/>
      <c r="K30" s="142"/>
      <c r="L30" s="142"/>
      <c r="M30" s="143"/>
    </row>
    <row r="31" spans="1:13" ht="15.75" x14ac:dyDescent="0.25">
      <c r="A31" s="112" t="s">
        <v>31</v>
      </c>
      <c r="B31" s="263"/>
      <c r="C31" s="263"/>
      <c r="D31" s="263"/>
      <c r="E31" s="263"/>
      <c r="F31" s="263"/>
      <c r="G31" s="263"/>
      <c r="H31" s="142"/>
      <c r="I31" s="142"/>
      <c r="J31" s="142"/>
      <c r="K31" s="142"/>
      <c r="L31" s="142"/>
      <c r="M31" s="143"/>
    </row>
    <row r="32" spans="1:13" ht="97.5" customHeight="1" thickBot="1" x14ac:dyDescent="0.3">
      <c r="A32" s="209" t="s">
        <v>125</v>
      </c>
      <c r="B32" s="210"/>
      <c r="C32" s="210"/>
      <c r="D32" s="210"/>
      <c r="E32" s="210"/>
      <c r="F32" s="210"/>
      <c r="G32" s="210"/>
      <c r="H32" s="188"/>
      <c r="I32" s="188"/>
      <c r="J32" s="188"/>
      <c r="K32" s="188"/>
      <c r="L32" s="188"/>
      <c r="M32" s="189"/>
    </row>
    <row r="33" spans="1:1" ht="10.5" customHeight="1" x14ac:dyDescent="0.25">
      <c r="A33"/>
    </row>
    <row r="34" spans="1:1" ht="9" customHeight="1" x14ac:dyDescent="0.25">
      <c r="A34"/>
    </row>
    <row r="35" spans="1:1" x14ac:dyDescent="0.25">
      <c r="A35"/>
    </row>
    <row r="36" spans="1:1" x14ac:dyDescent="0.25">
      <c r="A36"/>
    </row>
    <row r="37" spans="1:1" x14ac:dyDescent="0.25">
      <c r="A37"/>
    </row>
    <row r="38" spans="1:1" ht="11.25" customHeight="1" x14ac:dyDescent="0.25">
      <c r="A38"/>
    </row>
    <row r="39" spans="1:1" ht="23.25" customHeight="1" x14ac:dyDescent="0.25">
      <c r="A39"/>
    </row>
    <row r="40" spans="1:1" ht="10.5" customHeight="1" x14ac:dyDescent="0.25">
      <c r="A40"/>
    </row>
    <row r="41" spans="1:1" x14ac:dyDescent="0.25">
      <c r="A41"/>
    </row>
  </sheetData>
  <mergeCells count="37">
    <mergeCell ref="B8:M8"/>
    <mergeCell ref="A9:M9"/>
    <mergeCell ref="B10:M10"/>
    <mergeCell ref="B11:M11"/>
    <mergeCell ref="A31:G31"/>
    <mergeCell ref="A29:D29"/>
    <mergeCell ref="E29:G29"/>
    <mergeCell ref="A27:M27"/>
    <mergeCell ref="A23:M23"/>
    <mergeCell ref="A32:G32"/>
    <mergeCell ref="A16:I16"/>
    <mergeCell ref="B12:M12"/>
    <mergeCell ref="B13:M13"/>
    <mergeCell ref="A21:M21"/>
    <mergeCell ref="B22:M22"/>
    <mergeCell ref="A28:G28"/>
    <mergeCell ref="A30:D30"/>
    <mergeCell ref="E30:G30"/>
    <mergeCell ref="H28:M32"/>
    <mergeCell ref="B24:M24"/>
    <mergeCell ref="B25:M25"/>
    <mergeCell ref="B26:M26"/>
    <mergeCell ref="J15:M15"/>
    <mergeCell ref="J14:M14"/>
    <mergeCell ref="A1:M1"/>
    <mergeCell ref="A2:M2"/>
    <mergeCell ref="B3:M3"/>
    <mergeCell ref="D5:M5"/>
    <mergeCell ref="J4:M4"/>
    <mergeCell ref="D4:F4"/>
    <mergeCell ref="G4:I4"/>
    <mergeCell ref="A5:A7"/>
    <mergeCell ref="B5:C5"/>
    <mergeCell ref="B6:C6"/>
    <mergeCell ref="B7:C7"/>
    <mergeCell ref="D6:M6"/>
    <mergeCell ref="D7:M7"/>
  </mergeCells>
  <printOptions horizontalCentered="1" verticalCentered="1"/>
  <pageMargins left="0.70866141732283472" right="0.70866141732283472" top="0.74803149606299213" bottom="0.74803149606299213" header="0.31496062992125984" footer="0.31496062992125984"/>
  <pageSetup scale="4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view="pageBreakPreview" zoomScale="60" zoomScaleNormal="100" workbookViewId="0">
      <selection activeCell="E10" sqref="E10"/>
    </sheetView>
  </sheetViews>
  <sheetFormatPr baseColWidth="10" defaultColWidth="9.140625" defaultRowHeight="12.75" x14ac:dyDescent="0.2"/>
  <cols>
    <col min="1" max="1" width="27.42578125" style="385" customWidth="1"/>
    <col min="2" max="2" width="12.5703125" style="305" bestFit="1" customWidth="1"/>
    <col min="3" max="3" width="6.5703125" style="305" customWidth="1"/>
    <col min="4" max="4" width="7" style="305" customWidth="1"/>
    <col min="5" max="5" width="18.5703125" style="305" customWidth="1"/>
    <col min="6" max="6" width="14" style="305" bestFit="1" customWidth="1"/>
    <col min="7" max="7" width="8.140625" style="305" customWidth="1"/>
    <col min="8" max="8" width="6.85546875" style="305" customWidth="1"/>
    <col min="9" max="9" width="12.85546875" style="307" customWidth="1"/>
    <col min="10" max="10" width="10" style="305" customWidth="1"/>
    <col min="11" max="11" width="9.28515625" style="305" customWidth="1"/>
    <col min="12" max="258" width="9.140625" style="305"/>
    <col min="259" max="259" width="27.42578125" style="305" customWidth="1"/>
    <col min="260" max="260" width="15.5703125" style="305" customWidth="1"/>
    <col min="261" max="261" width="6.140625" style="305" customWidth="1"/>
    <col min="262" max="262" width="12.85546875" style="305" customWidth="1"/>
    <col min="263" max="263" width="7.5703125" style="305" customWidth="1"/>
    <col min="264" max="264" width="16.28515625" style="305" customWidth="1"/>
    <col min="265" max="265" width="8.140625" style="305" customWidth="1"/>
    <col min="266" max="266" width="17.28515625" style="305" customWidth="1"/>
    <col min="267" max="267" width="9.28515625" style="305" customWidth="1"/>
    <col min="268" max="514" width="9.140625" style="305"/>
    <col min="515" max="515" width="27.42578125" style="305" customWidth="1"/>
    <col min="516" max="516" width="15.5703125" style="305" customWidth="1"/>
    <col min="517" max="517" width="6.140625" style="305" customWidth="1"/>
    <col min="518" max="518" width="12.85546875" style="305" customWidth="1"/>
    <col min="519" max="519" width="7.5703125" style="305" customWidth="1"/>
    <col min="520" max="520" width="16.28515625" style="305" customWidth="1"/>
    <col min="521" max="521" width="8.140625" style="305" customWidth="1"/>
    <col min="522" max="522" width="17.28515625" style="305" customWidth="1"/>
    <col min="523" max="523" width="9.28515625" style="305" customWidth="1"/>
    <col min="524" max="770" width="9.140625" style="305"/>
    <col min="771" max="771" width="27.42578125" style="305" customWidth="1"/>
    <col min="772" max="772" width="15.5703125" style="305" customWidth="1"/>
    <col min="773" max="773" width="6.140625" style="305" customWidth="1"/>
    <col min="774" max="774" width="12.85546875" style="305" customWidth="1"/>
    <col min="775" max="775" width="7.5703125" style="305" customWidth="1"/>
    <col min="776" max="776" width="16.28515625" style="305" customWidth="1"/>
    <col min="777" max="777" width="8.140625" style="305" customWidth="1"/>
    <col min="778" max="778" width="17.28515625" style="305" customWidth="1"/>
    <col min="779" max="779" width="9.28515625" style="305" customWidth="1"/>
    <col min="780" max="1026" width="9.140625" style="305"/>
    <col min="1027" max="1027" width="27.42578125" style="305" customWidth="1"/>
    <col min="1028" max="1028" width="15.5703125" style="305" customWidth="1"/>
    <col min="1029" max="1029" width="6.140625" style="305" customWidth="1"/>
    <col min="1030" max="1030" width="12.85546875" style="305" customWidth="1"/>
    <col min="1031" max="1031" width="7.5703125" style="305" customWidth="1"/>
    <col min="1032" max="1032" width="16.28515625" style="305" customWidth="1"/>
    <col min="1033" max="1033" width="8.140625" style="305" customWidth="1"/>
    <col min="1034" max="1034" width="17.28515625" style="305" customWidth="1"/>
    <col min="1035" max="1035" width="9.28515625" style="305" customWidth="1"/>
    <col min="1036" max="1282" width="9.140625" style="305"/>
    <col min="1283" max="1283" width="27.42578125" style="305" customWidth="1"/>
    <col min="1284" max="1284" width="15.5703125" style="305" customWidth="1"/>
    <col min="1285" max="1285" width="6.140625" style="305" customWidth="1"/>
    <col min="1286" max="1286" width="12.85546875" style="305" customWidth="1"/>
    <col min="1287" max="1287" width="7.5703125" style="305" customWidth="1"/>
    <col min="1288" max="1288" width="16.28515625" style="305" customWidth="1"/>
    <col min="1289" max="1289" width="8.140625" style="305" customWidth="1"/>
    <col min="1290" max="1290" width="17.28515625" style="305" customWidth="1"/>
    <col min="1291" max="1291" width="9.28515625" style="305" customWidth="1"/>
    <col min="1292" max="1538" width="9.140625" style="305"/>
    <col min="1539" max="1539" width="27.42578125" style="305" customWidth="1"/>
    <col min="1540" max="1540" width="15.5703125" style="305" customWidth="1"/>
    <col min="1541" max="1541" width="6.140625" style="305" customWidth="1"/>
    <col min="1542" max="1542" width="12.85546875" style="305" customWidth="1"/>
    <col min="1543" max="1543" width="7.5703125" style="305" customWidth="1"/>
    <col min="1544" max="1544" width="16.28515625" style="305" customWidth="1"/>
    <col min="1545" max="1545" width="8.140625" style="305" customWidth="1"/>
    <col min="1546" max="1546" width="17.28515625" style="305" customWidth="1"/>
    <col min="1547" max="1547" width="9.28515625" style="305" customWidth="1"/>
    <col min="1548" max="1794" width="9.140625" style="305"/>
    <col min="1795" max="1795" width="27.42578125" style="305" customWidth="1"/>
    <col min="1796" max="1796" width="15.5703125" style="305" customWidth="1"/>
    <col min="1797" max="1797" width="6.140625" style="305" customWidth="1"/>
    <col min="1798" max="1798" width="12.85546875" style="305" customWidth="1"/>
    <col min="1799" max="1799" width="7.5703125" style="305" customWidth="1"/>
    <col min="1800" max="1800" width="16.28515625" style="305" customWidth="1"/>
    <col min="1801" max="1801" width="8.140625" style="305" customWidth="1"/>
    <col min="1802" max="1802" width="17.28515625" style="305" customWidth="1"/>
    <col min="1803" max="1803" width="9.28515625" style="305" customWidth="1"/>
    <col min="1804" max="2050" width="9.140625" style="305"/>
    <col min="2051" max="2051" width="27.42578125" style="305" customWidth="1"/>
    <col min="2052" max="2052" width="15.5703125" style="305" customWidth="1"/>
    <col min="2053" max="2053" width="6.140625" style="305" customWidth="1"/>
    <col min="2054" max="2054" width="12.85546875" style="305" customWidth="1"/>
    <col min="2055" max="2055" width="7.5703125" style="305" customWidth="1"/>
    <col min="2056" max="2056" width="16.28515625" style="305" customWidth="1"/>
    <col min="2057" max="2057" width="8.140625" style="305" customWidth="1"/>
    <col min="2058" max="2058" width="17.28515625" style="305" customWidth="1"/>
    <col min="2059" max="2059" width="9.28515625" style="305" customWidth="1"/>
    <col min="2060" max="2306" width="9.140625" style="305"/>
    <col min="2307" max="2307" width="27.42578125" style="305" customWidth="1"/>
    <col min="2308" max="2308" width="15.5703125" style="305" customWidth="1"/>
    <col min="2309" max="2309" width="6.140625" style="305" customWidth="1"/>
    <col min="2310" max="2310" width="12.85546875" style="305" customWidth="1"/>
    <col min="2311" max="2311" width="7.5703125" style="305" customWidth="1"/>
    <col min="2312" max="2312" width="16.28515625" style="305" customWidth="1"/>
    <col min="2313" max="2313" width="8.140625" style="305" customWidth="1"/>
    <col min="2314" max="2314" width="17.28515625" style="305" customWidth="1"/>
    <col min="2315" max="2315" width="9.28515625" style="305" customWidth="1"/>
    <col min="2316" max="2562" width="9.140625" style="305"/>
    <col min="2563" max="2563" width="27.42578125" style="305" customWidth="1"/>
    <col min="2564" max="2564" width="15.5703125" style="305" customWidth="1"/>
    <col min="2565" max="2565" width="6.140625" style="305" customWidth="1"/>
    <col min="2566" max="2566" width="12.85546875" style="305" customWidth="1"/>
    <col min="2567" max="2567" width="7.5703125" style="305" customWidth="1"/>
    <col min="2568" max="2568" width="16.28515625" style="305" customWidth="1"/>
    <col min="2569" max="2569" width="8.140625" style="305" customWidth="1"/>
    <col min="2570" max="2570" width="17.28515625" style="305" customWidth="1"/>
    <col min="2571" max="2571" width="9.28515625" style="305" customWidth="1"/>
    <col min="2572" max="2818" width="9.140625" style="305"/>
    <col min="2819" max="2819" width="27.42578125" style="305" customWidth="1"/>
    <col min="2820" max="2820" width="15.5703125" style="305" customWidth="1"/>
    <col min="2821" max="2821" width="6.140625" style="305" customWidth="1"/>
    <col min="2822" max="2822" width="12.85546875" style="305" customWidth="1"/>
    <col min="2823" max="2823" width="7.5703125" style="305" customWidth="1"/>
    <col min="2824" max="2824" width="16.28515625" style="305" customWidth="1"/>
    <col min="2825" max="2825" width="8.140625" style="305" customWidth="1"/>
    <col min="2826" max="2826" width="17.28515625" style="305" customWidth="1"/>
    <col min="2827" max="2827" width="9.28515625" style="305" customWidth="1"/>
    <col min="2828" max="3074" width="9.140625" style="305"/>
    <col min="3075" max="3075" width="27.42578125" style="305" customWidth="1"/>
    <col min="3076" max="3076" width="15.5703125" style="305" customWidth="1"/>
    <col min="3077" max="3077" width="6.140625" style="305" customWidth="1"/>
    <col min="3078" max="3078" width="12.85546875" style="305" customWidth="1"/>
    <col min="3079" max="3079" width="7.5703125" style="305" customWidth="1"/>
    <col min="3080" max="3080" width="16.28515625" style="305" customWidth="1"/>
    <col min="3081" max="3081" width="8.140625" style="305" customWidth="1"/>
    <col min="3082" max="3082" width="17.28515625" style="305" customWidth="1"/>
    <col min="3083" max="3083" width="9.28515625" style="305" customWidth="1"/>
    <col min="3084" max="3330" width="9.140625" style="305"/>
    <col min="3331" max="3331" width="27.42578125" style="305" customWidth="1"/>
    <col min="3332" max="3332" width="15.5703125" style="305" customWidth="1"/>
    <col min="3333" max="3333" width="6.140625" style="305" customWidth="1"/>
    <col min="3334" max="3334" width="12.85546875" style="305" customWidth="1"/>
    <col min="3335" max="3335" width="7.5703125" style="305" customWidth="1"/>
    <col min="3336" max="3336" width="16.28515625" style="305" customWidth="1"/>
    <col min="3337" max="3337" width="8.140625" style="305" customWidth="1"/>
    <col min="3338" max="3338" width="17.28515625" style="305" customWidth="1"/>
    <col min="3339" max="3339" width="9.28515625" style="305" customWidth="1"/>
    <col min="3340" max="3586" width="9.140625" style="305"/>
    <col min="3587" max="3587" width="27.42578125" style="305" customWidth="1"/>
    <col min="3588" max="3588" width="15.5703125" style="305" customWidth="1"/>
    <col min="3589" max="3589" width="6.140625" style="305" customWidth="1"/>
    <col min="3590" max="3590" width="12.85546875" style="305" customWidth="1"/>
    <col min="3591" max="3591" width="7.5703125" style="305" customWidth="1"/>
    <col min="3592" max="3592" width="16.28515625" style="305" customWidth="1"/>
    <col min="3593" max="3593" width="8.140625" style="305" customWidth="1"/>
    <col min="3594" max="3594" width="17.28515625" style="305" customWidth="1"/>
    <col min="3595" max="3595" width="9.28515625" style="305" customWidth="1"/>
    <col min="3596" max="3842" width="9.140625" style="305"/>
    <col min="3843" max="3843" width="27.42578125" style="305" customWidth="1"/>
    <col min="3844" max="3844" width="15.5703125" style="305" customWidth="1"/>
    <col min="3845" max="3845" width="6.140625" style="305" customWidth="1"/>
    <col min="3846" max="3846" width="12.85546875" style="305" customWidth="1"/>
    <col min="3847" max="3847" width="7.5703125" style="305" customWidth="1"/>
    <col min="3848" max="3848" width="16.28515625" style="305" customWidth="1"/>
    <col min="3849" max="3849" width="8.140625" style="305" customWidth="1"/>
    <col min="3850" max="3850" width="17.28515625" style="305" customWidth="1"/>
    <col min="3851" max="3851" width="9.28515625" style="305" customWidth="1"/>
    <col min="3852" max="4098" width="9.140625" style="305"/>
    <col min="4099" max="4099" width="27.42578125" style="305" customWidth="1"/>
    <col min="4100" max="4100" width="15.5703125" style="305" customWidth="1"/>
    <col min="4101" max="4101" width="6.140625" style="305" customWidth="1"/>
    <col min="4102" max="4102" width="12.85546875" style="305" customWidth="1"/>
    <col min="4103" max="4103" width="7.5703125" style="305" customWidth="1"/>
    <col min="4104" max="4104" width="16.28515625" style="305" customWidth="1"/>
    <col min="4105" max="4105" width="8.140625" style="305" customWidth="1"/>
    <col min="4106" max="4106" width="17.28515625" style="305" customWidth="1"/>
    <col min="4107" max="4107" width="9.28515625" style="305" customWidth="1"/>
    <col min="4108" max="4354" width="9.140625" style="305"/>
    <col min="4355" max="4355" width="27.42578125" style="305" customWidth="1"/>
    <col min="4356" max="4356" width="15.5703125" style="305" customWidth="1"/>
    <col min="4357" max="4357" width="6.140625" style="305" customWidth="1"/>
    <col min="4358" max="4358" width="12.85546875" style="305" customWidth="1"/>
    <col min="4359" max="4359" width="7.5703125" style="305" customWidth="1"/>
    <col min="4360" max="4360" width="16.28515625" style="305" customWidth="1"/>
    <col min="4361" max="4361" width="8.140625" style="305" customWidth="1"/>
    <col min="4362" max="4362" width="17.28515625" style="305" customWidth="1"/>
    <col min="4363" max="4363" width="9.28515625" style="305" customWidth="1"/>
    <col min="4364" max="4610" width="9.140625" style="305"/>
    <col min="4611" max="4611" width="27.42578125" style="305" customWidth="1"/>
    <col min="4612" max="4612" width="15.5703125" style="305" customWidth="1"/>
    <col min="4613" max="4613" width="6.140625" style="305" customWidth="1"/>
    <col min="4614" max="4614" width="12.85546875" style="305" customWidth="1"/>
    <col min="4615" max="4615" width="7.5703125" style="305" customWidth="1"/>
    <col min="4616" max="4616" width="16.28515625" style="305" customWidth="1"/>
    <col min="4617" max="4617" width="8.140625" style="305" customWidth="1"/>
    <col min="4618" max="4618" width="17.28515625" style="305" customWidth="1"/>
    <col min="4619" max="4619" width="9.28515625" style="305" customWidth="1"/>
    <col min="4620" max="4866" width="9.140625" style="305"/>
    <col min="4867" max="4867" width="27.42578125" style="305" customWidth="1"/>
    <col min="4868" max="4868" width="15.5703125" style="305" customWidth="1"/>
    <col min="4869" max="4869" width="6.140625" style="305" customWidth="1"/>
    <col min="4870" max="4870" width="12.85546875" style="305" customWidth="1"/>
    <col min="4871" max="4871" width="7.5703125" style="305" customWidth="1"/>
    <col min="4872" max="4872" width="16.28515625" style="305" customWidth="1"/>
    <col min="4873" max="4873" width="8.140625" style="305" customWidth="1"/>
    <col min="4874" max="4874" width="17.28515625" style="305" customWidth="1"/>
    <col min="4875" max="4875" width="9.28515625" style="305" customWidth="1"/>
    <col min="4876" max="5122" width="9.140625" style="305"/>
    <col min="5123" max="5123" width="27.42578125" style="305" customWidth="1"/>
    <col min="5124" max="5124" width="15.5703125" style="305" customWidth="1"/>
    <col min="5125" max="5125" width="6.140625" style="305" customWidth="1"/>
    <col min="5126" max="5126" width="12.85546875" style="305" customWidth="1"/>
    <col min="5127" max="5127" width="7.5703125" style="305" customWidth="1"/>
    <col min="5128" max="5128" width="16.28515625" style="305" customWidth="1"/>
    <col min="5129" max="5129" width="8.140625" style="305" customWidth="1"/>
    <col min="5130" max="5130" width="17.28515625" style="305" customWidth="1"/>
    <col min="5131" max="5131" width="9.28515625" style="305" customWidth="1"/>
    <col min="5132" max="5378" width="9.140625" style="305"/>
    <col min="5379" max="5379" width="27.42578125" style="305" customWidth="1"/>
    <col min="5380" max="5380" width="15.5703125" style="305" customWidth="1"/>
    <col min="5381" max="5381" width="6.140625" style="305" customWidth="1"/>
    <col min="5382" max="5382" width="12.85546875" style="305" customWidth="1"/>
    <col min="5383" max="5383" width="7.5703125" style="305" customWidth="1"/>
    <col min="5384" max="5384" width="16.28515625" style="305" customWidth="1"/>
    <col min="5385" max="5385" width="8.140625" style="305" customWidth="1"/>
    <col min="5386" max="5386" width="17.28515625" style="305" customWidth="1"/>
    <col min="5387" max="5387" width="9.28515625" style="305" customWidth="1"/>
    <col min="5388" max="5634" width="9.140625" style="305"/>
    <col min="5635" max="5635" width="27.42578125" style="305" customWidth="1"/>
    <col min="5636" max="5636" width="15.5703125" style="305" customWidth="1"/>
    <col min="5637" max="5637" width="6.140625" style="305" customWidth="1"/>
    <col min="5638" max="5638" width="12.85546875" style="305" customWidth="1"/>
    <col min="5639" max="5639" width="7.5703125" style="305" customWidth="1"/>
    <col min="5640" max="5640" width="16.28515625" style="305" customWidth="1"/>
    <col min="5641" max="5641" width="8.140625" style="305" customWidth="1"/>
    <col min="5642" max="5642" width="17.28515625" style="305" customWidth="1"/>
    <col min="5643" max="5643" width="9.28515625" style="305" customWidth="1"/>
    <col min="5644" max="5890" width="9.140625" style="305"/>
    <col min="5891" max="5891" width="27.42578125" style="305" customWidth="1"/>
    <col min="5892" max="5892" width="15.5703125" style="305" customWidth="1"/>
    <col min="5893" max="5893" width="6.140625" style="305" customWidth="1"/>
    <col min="5894" max="5894" width="12.85546875" style="305" customWidth="1"/>
    <col min="5895" max="5895" width="7.5703125" style="305" customWidth="1"/>
    <col min="5896" max="5896" width="16.28515625" style="305" customWidth="1"/>
    <col min="5897" max="5897" width="8.140625" style="305" customWidth="1"/>
    <col min="5898" max="5898" width="17.28515625" style="305" customWidth="1"/>
    <col min="5899" max="5899" width="9.28515625" style="305" customWidth="1"/>
    <col min="5900" max="6146" width="9.140625" style="305"/>
    <col min="6147" max="6147" width="27.42578125" style="305" customWidth="1"/>
    <col min="6148" max="6148" width="15.5703125" style="305" customWidth="1"/>
    <col min="6149" max="6149" width="6.140625" style="305" customWidth="1"/>
    <col min="6150" max="6150" width="12.85546875" style="305" customWidth="1"/>
    <col min="6151" max="6151" width="7.5703125" style="305" customWidth="1"/>
    <col min="6152" max="6152" width="16.28515625" style="305" customWidth="1"/>
    <col min="6153" max="6153" width="8.140625" style="305" customWidth="1"/>
    <col min="6154" max="6154" width="17.28515625" style="305" customWidth="1"/>
    <col min="6155" max="6155" width="9.28515625" style="305" customWidth="1"/>
    <col min="6156" max="6402" width="9.140625" style="305"/>
    <col min="6403" max="6403" width="27.42578125" style="305" customWidth="1"/>
    <col min="6404" max="6404" width="15.5703125" style="305" customWidth="1"/>
    <col min="6405" max="6405" width="6.140625" style="305" customWidth="1"/>
    <col min="6406" max="6406" width="12.85546875" style="305" customWidth="1"/>
    <col min="6407" max="6407" width="7.5703125" style="305" customWidth="1"/>
    <col min="6408" max="6408" width="16.28515625" style="305" customWidth="1"/>
    <col min="6409" max="6409" width="8.140625" style="305" customWidth="1"/>
    <col min="6410" max="6410" width="17.28515625" style="305" customWidth="1"/>
    <col min="6411" max="6411" width="9.28515625" style="305" customWidth="1"/>
    <col min="6412" max="6658" width="9.140625" style="305"/>
    <col min="6659" max="6659" width="27.42578125" style="305" customWidth="1"/>
    <col min="6660" max="6660" width="15.5703125" style="305" customWidth="1"/>
    <col min="6661" max="6661" width="6.140625" style="305" customWidth="1"/>
    <col min="6662" max="6662" width="12.85546875" style="305" customWidth="1"/>
    <col min="6663" max="6663" width="7.5703125" style="305" customWidth="1"/>
    <col min="6664" max="6664" width="16.28515625" style="305" customWidth="1"/>
    <col min="6665" max="6665" width="8.140625" style="305" customWidth="1"/>
    <col min="6666" max="6666" width="17.28515625" style="305" customWidth="1"/>
    <col min="6667" max="6667" width="9.28515625" style="305" customWidth="1"/>
    <col min="6668" max="6914" width="9.140625" style="305"/>
    <col min="6915" max="6915" width="27.42578125" style="305" customWidth="1"/>
    <col min="6916" max="6916" width="15.5703125" style="305" customWidth="1"/>
    <col min="6917" max="6917" width="6.140625" style="305" customWidth="1"/>
    <col min="6918" max="6918" width="12.85546875" style="305" customWidth="1"/>
    <col min="6919" max="6919" width="7.5703125" style="305" customWidth="1"/>
    <col min="6920" max="6920" width="16.28515625" style="305" customWidth="1"/>
    <col min="6921" max="6921" width="8.140625" style="305" customWidth="1"/>
    <col min="6922" max="6922" width="17.28515625" style="305" customWidth="1"/>
    <col min="6923" max="6923" width="9.28515625" style="305" customWidth="1"/>
    <col min="6924" max="7170" width="9.140625" style="305"/>
    <col min="7171" max="7171" width="27.42578125" style="305" customWidth="1"/>
    <col min="7172" max="7172" width="15.5703125" style="305" customWidth="1"/>
    <col min="7173" max="7173" width="6.140625" style="305" customWidth="1"/>
    <col min="7174" max="7174" width="12.85546875" style="305" customWidth="1"/>
    <col min="7175" max="7175" width="7.5703125" style="305" customWidth="1"/>
    <col min="7176" max="7176" width="16.28515625" style="305" customWidth="1"/>
    <col min="7177" max="7177" width="8.140625" style="305" customWidth="1"/>
    <col min="7178" max="7178" width="17.28515625" style="305" customWidth="1"/>
    <col min="7179" max="7179" width="9.28515625" style="305" customWidth="1"/>
    <col min="7180" max="7426" width="9.140625" style="305"/>
    <col min="7427" max="7427" width="27.42578125" style="305" customWidth="1"/>
    <col min="7428" max="7428" width="15.5703125" style="305" customWidth="1"/>
    <col min="7429" max="7429" width="6.140625" style="305" customWidth="1"/>
    <col min="7430" max="7430" width="12.85546875" style="305" customWidth="1"/>
    <col min="7431" max="7431" width="7.5703125" style="305" customWidth="1"/>
    <col min="7432" max="7432" width="16.28515625" style="305" customWidth="1"/>
    <col min="7433" max="7433" width="8.140625" style="305" customWidth="1"/>
    <col min="7434" max="7434" width="17.28515625" style="305" customWidth="1"/>
    <col min="7435" max="7435" width="9.28515625" style="305" customWidth="1"/>
    <col min="7436" max="7682" width="9.140625" style="305"/>
    <col min="7683" max="7683" width="27.42578125" style="305" customWidth="1"/>
    <col min="7684" max="7684" width="15.5703125" style="305" customWidth="1"/>
    <col min="7685" max="7685" width="6.140625" style="305" customWidth="1"/>
    <col min="7686" max="7686" width="12.85546875" style="305" customWidth="1"/>
    <col min="7687" max="7687" width="7.5703125" style="305" customWidth="1"/>
    <col min="7688" max="7688" width="16.28515625" style="305" customWidth="1"/>
    <col min="7689" max="7689" width="8.140625" style="305" customWidth="1"/>
    <col min="7690" max="7690" width="17.28515625" style="305" customWidth="1"/>
    <col min="7691" max="7691" width="9.28515625" style="305" customWidth="1"/>
    <col min="7692" max="7938" width="9.140625" style="305"/>
    <col min="7939" max="7939" width="27.42578125" style="305" customWidth="1"/>
    <col min="7940" max="7940" width="15.5703125" style="305" customWidth="1"/>
    <col min="7941" max="7941" width="6.140625" style="305" customWidth="1"/>
    <col min="7942" max="7942" width="12.85546875" style="305" customWidth="1"/>
    <col min="7943" max="7943" width="7.5703125" style="305" customWidth="1"/>
    <col min="7944" max="7944" width="16.28515625" style="305" customWidth="1"/>
    <col min="7945" max="7945" width="8.140625" style="305" customWidth="1"/>
    <col min="7946" max="7946" width="17.28515625" style="305" customWidth="1"/>
    <col min="7947" max="7947" width="9.28515625" style="305" customWidth="1"/>
    <col min="7948" max="8194" width="9.140625" style="305"/>
    <col min="8195" max="8195" width="27.42578125" style="305" customWidth="1"/>
    <col min="8196" max="8196" width="15.5703125" style="305" customWidth="1"/>
    <col min="8197" max="8197" width="6.140625" style="305" customWidth="1"/>
    <col min="8198" max="8198" width="12.85546875" style="305" customWidth="1"/>
    <col min="8199" max="8199" width="7.5703125" style="305" customWidth="1"/>
    <col min="8200" max="8200" width="16.28515625" style="305" customWidth="1"/>
    <col min="8201" max="8201" width="8.140625" style="305" customWidth="1"/>
    <col min="8202" max="8202" width="17.28515625" style="305" customWidth="1"/>
    <col min="8203" max="8203" width="9.28515625" style="305" customWidth="1"/>
    <col min="8204" max="8450" width="9.140625" style="305"/>
    <col min="8451" max="8451" width="27.42578125" style="305" customWidth="1"/>
    <col min="8452" max="8452" width="15.5703125" style="305" customWidth="1"/>
    <col min="8453" max="8453" width="6.140625" style="305" customWidth="1"/>
    <col min="8454" max="8454" width="12.85546875" style="305" customWidth="1"/>
    <col min="8455" max="8455" width="7.5703125" style="305" customWidth="1"/>
    <col min="8456" max="8456" width="16.28515625" style="305" customWidth="1"/>
    <col min="8457" max="8457" width="8.140625" style="305" customWidth="1"/>
    <col min="8458" max="8458" width="17.28515625" style="305" customWidth="1"/>
    <col min="8459" max="8459" width="9.28515625" style="305" customWidth="1"/>
    <col min="8460" max="8706" width="9.140625" style="305"/>
    <col min="8707" max="8707" width="27.42578125" style="305" customWidth="1"/>
    <col min="8708" max="8708" width="15.5703125" style="305" customWidth="1"/>
    <col min="8709" max="8709" width="6.140625" style="305" customWidth="1"/>
    <col min="8710" max="8710" width="12.85546875" style="305" customWidth="1"/>
    <col min="8711" max="8711" width="7.5703125" style="305" customWidth="1"/>
    <col min="8712" max="8712" width="16.28515625" style="305" customWidth="1"/>
    <col min="8713" max="8713" width="8.140625" style="305" customWidth="1"/>
    <col min="8714" max="8714" width="17.28515625" style="305" customWidth="1"/>
    <col min="8715" max="8715" width="9.28515625" style="305" customWidth="1"/>
    <col min="8716" max="8962" width="9.140625" style="305"/>
    <col min="8963" max="8963" width="27.42578125" style="305" customWidth="1"/>
    <col min="8964" max="8964" width="15.5703125" style="305" customWidth="1"/>
    <col min="8965" max="8965" width="6.140625" style="305" customWidth="1"/>
    <col min="8966" max="8966" width="12.85546875" style="305" customWidth="1"/>
    <col min="8967" max="8967" width="7.5703125" style="305" customWidth="1"/>
    <col min="8968" max="8968" width="16.28515625" style="305" customWidth="1"/>
    <col min="8969" max="8969" width="8.140625" style="305" customWidth="1"/>
    <col min="8970" max="8970" width="17.28515625" style="305" customWidth="1"/>
    <col min="8971" max="8971" width="9.28515625" style="305" customWidth="1"/>
    <col min="8972" max="9218" width="9.140625" style="305"/>
    <col min="9219" max="9219" width="27.42578125" style="305" customWidth="1"/>
    <col min="9220" max="9220" width="15.5703125" style="305" customWidth="1"/>
    <col min="9221" max="9221" width="6.140625" style="305" customWidth="1"/>
    <col min="9222" max="9222" width="12.85546875" style="305" customWidth="1"/>
    <col min="9223" max="9223" width="7.5703125" style="305" customWidth="1"/>
    <col min="9224" max="9224" width="16.28515625" style="305" customWidth="1"/>
    <col min="9225" max="9225" width="8.140625" style="305" customWidth="1"/>
    <col min="9226" max="9226" width="17.28515625" style="305" customWidth="1"/>
    <col min="9227" max="9227" width="9.28515625" style="305" customWidth="1"/>
    <col min="9228" max="9474" width="9.140625" style="305"/>
    <col min="9475" max="9475" width="27.42578125" style="305" customWidth="1"/>
    <col min="9476" max="9476" width="15.5703125" style="305" customWidth="1"/>
    <col min="9477" max="9477" width="6.140625" style="305" customWidth="1"/>
    <col min="9478" max="9478" width="12.85546875" style="305" customWidth="1"/>
    <col min="9479" max="9479" width="7.5703125" style="305" customWidth="1"/>
    <col min="9480" max="9480" width="16.28515625" style="305" customWidth="1"/>
    <col min="9481" max="9481" width="8.140625" style="305" customWidth="1"/>
    <col min="9482" max="9482" width="17.28515625" style="305" customWidth="1"/>
    <col min="9483" max="9483" width="9.28515625" style="305" customWidth="1"/>
    <col min="9484" max="9730" width="9.140625" style="305"/>
    <col min="9731" max="9731" width="27.42578125" style="305" customWidth="1"/>
    <col min="9732" max="9732" width="15.5703125" style="305" customWidth="1"/>
    <col min="9733" max="9733" width="6.140625" style="305" customWidth="1"/>
    <col min="9734" max="9734" width="12.85546875" style="305" customWidth="1"/>
    <col min="9735" max="9735" width="7.5703125" style="305" customWidth="1"/>
    <col min="9736" max="9736" width="16.28515625" style="305" customWidth="1"/>
    <col min="9737" max="9737" width="8.140625" style="305" customWidth="1"/>
    <col min="9738" max="9738" width="17.28515625" style="305" customWidth="1"/>
    <col min="9739" max="9739" width="9.28515625" style="305" customWidth="1"/>
    <col min="9740" max="9986" width="9.140625" style="305"/>
    <col min="9987" max="9987" width="27.42578125" style="305" customWidth="1"/>
    <col min="9988" max="9988" width="15.5703125" style="305" customWidth="1"/>
    <col min="9989" max="9989" width="6.140625" style="305" customWidth="1"/>
    <col min="9990" max="9990" width="12.85546875" style="305" customWidth="1"/>
    <col min="9991" max="9991" width="7.5703125" style="305" customWidth="1"/>
    <col min="9992" max="9992" width="16.28515625" style="305" customWidth="1"/>
    <col min="9993" max="9993" width="8.140625" style="305" customWidth="1"/>
    <col min="9994" max="9994" width="17.28515625" style="305" customWidth="1"/>
    <col min="9995" max="9995" width="9.28515625" style="305" customWidth="1"/>
    <col min="9996" max="10242" width="9.140625" style="305"/>
    <col min="10243" max="10243" width="27.42578125" style="305" customWidth="1"/>
    <col min="10244" max="10244" width="15.5703125" style="305" customWidth="1"/>
    <col min="10245" max="10245" width="6.140625" style="305" customWidth="1"/>
    <col min="10246" max="10246" width="12.85546875" style="305" customWidth="1"/>
    <col min="10247" max="10247" width="7.5703125" style="305" customWidth="1"/>
    <col min="10248" max="10248" width="16.28515625" style="305" customWidth="1"/>
    <col min="10249" max="10249" width="8.140625" style="305" customWidth="1"/>
    <col min="10250" max="10250" width="17.28515625" style="305" customWidth="1"/>
    <col min="10251" max="10251" width="9.28515625" style="305" customWidth="1"/>
    <col min="10252" max="10498" width="9.140625" style="305"/>
    <col min="10499" max="10499" width="27.42578125" style="305" customWidth="1"/>
    <col min="10500" max="10500" width="15.5703125" style="305" customWidth="1"/>
    <col min="10501" max="10501" width="6.140625" style="305" customWidth="1"/>
    <col min="10502" max="10502" width="12.85546875" style="305" customWidth="1"/>
    <col min="10503" max="10503" width="7.5703125" style="305" customWidth="1"/>
    <col min="10504" max="10504" width="16.28515625" style="305" customWidth="1"/>
    <col min="10505" max="10505" width="8.140625" style="305" customWidth="1"/>
    <col min="10506" max="10506" width="17.28515625" style="305" customWidth="1"/>
    <col min="10507" max="10507" width="9.28515625" style="305" customWidth="1"/>
    <col min="10508" max="10754" width="9.140625" style="305"/>
    <col min="10755" max="10755" width="27.42578125" style="305" customWidth="1"/>
    <col min="10756" max="10756" width="15.5703125" style="305" customWidth="1"/>
    <col min="10757" max="10757" width="6.140625" style="305" customWidth="1"/>
    <col min="10758" max="10758" width="12.85546875" style="305" customWidth="1"/>
    <col min="10759" max="10759" width="7.5703125" style="305" customWidth="1"/>
    <col min="10760" max="10760" width="16.28515625" style="305" customWidth="1"/>
    <col min="10761" max="10761" width="8.140625" style="305" customWidth="1"/>
    <col min="10762" max="10762" width="17.28515625" style="305" customWidth="1"/>
    <col min="10763" max="10763" width="9.28515625" style="305" customWidth="1"/>
    <col min="10764" max="11010" width="9.140625" style="305"/>
    <col min="11011" max="11011" width="27.42578125" style="305" customWidth="1"/>
    <col min="11012" max="11012" width="15.5703125" style="305" customWidth="1"/>
    <col min="11013" max="11013" width="6.140625" style="305" customWidth="1"/>
    <col min="11014" max="11014" width="12.85546875" style="305" customWidth="1"/>
    <col min="11015" max="11015" width="7.5703125" style="305" customWidth="1"/>
    <col min="11016" max="11016" width="16.28515625" style="305" customWidth="1"/>
    <col min="11017" max="11017" width="8.140625" style="305" customWidth="1"/>
    <col min="11018" max="11018" width="17.28515625" style="305" customWidth="1"/>
    <col min="11019" max="11019" width="9.28515625" style="305" customWidth="1"/>
    <col min="11020" max="11266" width="9.140625" style="305"/>
    <col min="11267" max="11267" width="27.42578125" style="305" customWidth="1"/>
    <col min="11268" max="11268" width="15.5703125" style="305" customWidth="1"/>
    <col min="11269" max="11269" width="6.140625" style="305" customWidth="1"/>
    <col min="11270" max="11270" width="12.85546875" style="305" customWidth="1"/>
    <col min="11271" max="11271" width="7.5703125" style="305" customWidth="1"/>
    <col min="11272" max="11272" width="16.28515625" style="305" customWidth="1"/>
    <col min="11273" max="11273" width="8.140625" style="305" customWidth="1"/>
    <col min="11274" max="11274" width="17.28515625" style="305" customWidth="1"/>
    <col min="11275" max="11275" width="9.28515625" style="305" customWidth="1"/>
    <col min="11276" max="11522" width="9.140625" style="305"/>
    <col min="11523" max="11523" width="27.42578125" style="305" customWidth="1"/>
    <col min="11524" max="11524" width="15.5703125" style="305" customWidth="1"/>
    <col min="11525" max="11525" width="6.140625" style="305" customWidth="1"/>
    <col min="11526" max="11526" width="12.85546875" style="305" customWidth="1"/>
    <col min="11527" max="11527" width="7.5703125" style="305" customWidth="1"/>
    <col min="11528" max="11528" width="16.28515625" style="305" customWidth="1"/>
    <col min="11529" max="11529" width="8.140625" style="305" customWidth="1"/>
    <col min="11530" max="11530" width="17.28515625" style="305" customWidth="1"/>
    <col min="11531" max="11531" width="9.28515625" style="305" customWidth="1"/>
    <col min="11532" max="11778" width="9.140625" style="305"/>
    <col min="11779" max="11779" width="27.42578125" style="305" customWidth="1"/>
    <col min="11780" max="11780" width="15.5703125" style="305" customWidth="1"/>
    <col min="11781" max="11781" width="6.140625" style="305" customWidth="1"/>
    <col min="11782" max="11782" width="12.85546875" style="305" customWidth="1"/>
    <col min="11783" max="11783" width="7.5703125" style="305" customWidth="1"/>
    <col min="11784" max="11784" width="16.28515625" style="305" customWidth="1"/>
    <col min="11785" max="11785" width="8.140625" style="305" customWidth="1"/>
    <col min="11786" max="11786" width="17.28515625" style="305" customWidth="1"/>
    <col min="11787" max="11787" width="9.28515625" style="305" customWidth="1"/>
    <col min="11788" max="12034" width="9.140625" style="305"/>
    <col min="12035" max="12035" width="27.42578125" style="305" customWidth="1"/>
    <col min="12036" max="12036" width="15.5703125" style="305" customWidth="1"/>
    <col min="12037" max="12037" width="6.140625" style="305" customWidth="1"/>
    <col min="12038" max="12038" width="12.85546875" style="305" customWidth="1"/>
    <col min="12039" max="12039" width="7.5703125" style="305" customWidth="1"/>
    <col min="12040" max="12040" width="16.28515625" style="305" customWidth="1"/>
    <col min="12041" max="12041" width="8.140625" style="305" customWidth="1"/>
    <col min="12042" max="12042" width="17.28515625" style="305" customWidth="1"/>
    <col min="12043" max="12043" width="9.28515625" style="305" customWidth="1"/>
    <col min="12044" max="12290" width="9.140625" style="305"/>
    <col min="12291" max="12291" width="27.42578125" style="305" customWidth="1"/>
    <col min="12292" max="12292" width="15.5703125" style="305" customWidth="1"/>
    <col min="12293" max="12293" width="6.140625" style="305" customWidth="1"/>
    <col min="12294" max="12294" width="12.85546875" style="305" customWidth="1"/>
    <col min="12295" max="12295" width="7.5703125" style="305" customWidth="1"/>
    <col min="12296" max="12296" width="16.28515625" style="305" customWidth="1"/>
    <col min="12297" max="12297" width="8.140625" style="305" customWidth="1"/>
    <col min="12298" max="12298" width="17.28515625" style="305" customWidth="1"/>
    <col min="12299" max="12299" width="9.28515625" style="305" customWidth="1"/>
    <col min="12300" max="12546" width="9.140625" style="305"/>
    <col min="12547" max="12547" width="27.42578125" style="305" customWidth="1"/>
    <col min="12548" max="12548" width="15.5703125" style="305" customWidth="1"/>
    <col min="12549" max="12549" width="6.140625" style="305" customWidth="1"/>
    <col min="12550" max="12550" width="12.85546875" style="305" customWidth="1"/>
    <col min="12551" max="12551" width="7.5703125" style="305" customWidth="1"/>
    <col min="12552" max="12552" width="16.28515625" style="305" customWidth="1"/>
    <col min="12553" max="12553" width="8.140625" style="305" customWidth="1"/>
    <col min="12554" max="12554" width="17.28515625" style="305" customWidth="1"/>
    <col min="12555" max="12555" width="9.28515625" style="305" customWidth="1"/>
    <col min="12556" max="12802" width="9.140625" style="305"/>
    <col min="12803" max="12803" width="27.42578125" style="305" customWidth="1"/>
    <col min="12804" max="12804" width="15.5703125" style="305" customWidth="1"/>
    <col min="12805" max="12805" width="6.140625" style="305" customWidth="1"/>
    <col min="12806" max="12806" width="12.85546875" style="305" customWidth="1"/>
    <col min="12807" max="12807" width="7.5703125" style="305" customWidth="1"/>
    <col min="12808" max="12808" width="16.28515625" style="305" customWidth="1"/>
    <col min="12809" max="12809" width="8.140625" style="305" customWidth="1"/>
    <col min="12810" max="12810" width="17.28515625" style="305" customWidth="1"/>
    <col min="12811" max="12811" width="9.28515625" style="305" customWidth="1"/>
    <col min="12812" max="13058" width="9.140625" style="305"/>
    <col min="13059" max="13059" width="27.42578125" style="305" customWidth="1"/>
    <col min="13060" max="13060" width="15.5703125" style="305" customWidth="1"/>
    <col min="13061" max="13061" width="6.140625" style="305" customWidth="1"/>
    <col min="13062" max="13062" width="12.85546875" style="305" customWidth="1"/>
    <col min="13063" max="13063" width="7.5703125" style="305" customWidth="1"/>
    <col min="13064" max="13064" width="16.28515625" style="305" customWidth="1"/>
    <col min="13065" max="13065" width="8.140625" style="305" customWidth="1"/>
    <col min="13066" max="13066" width="17.28515625" style="305" customWidth="1"/>
    <col min="13067" max="13067" width="9.28515625" style="305" customWidth="1"/>
    <col min="13068" max="13314" width="9.140625" style="305"/>
    <col min="13315" max="13315" width="27.42578125" style="305" customWidth="1"/>
    <col min="13316" max="13316" width="15.5703125" style="305" customWidth="1"/>
    <col min="13317" max="13317" width="6.140625" style="305" customWidth="1"/>
    <col min="13318" max="13318" width="12.85546875" style="305" customWidth="1"/>
    <col min="13319" max="13319" width="7.5703125" style="305" customWidth="1"/>
    <col min="13320" max="13320" width="16.28515625" style="305" customWidth="1"/>
    <col min="13321" max="13321" width="8.140625" style="305" customWidth="1"/>
    <col min="13322" max="13322" width="17.28515625" style="305" customWidth="1"/>
    <col min="13323" max="13323" width="9.28515625" style="305" customWidth="1"/>
    <col min="13324" max="13570" width="9.140625" style="305"/>
    <col min="13571" max="13571" width="27.42578125" style="305" customWidth="1"/>
    <col min="13572" max="13572" width="15.5703125" style="305" customWidth="1"/>
    <col min="13573" max="13573" width="6.140625" style="305" customWidth="1"/>
    <col min="13574" max="13574" width="12.85546875" style="305" customWidth="1"/>
    <col min="13575" max="13575" width="7.5703125" style="305" customWidth="1"/>
    <col min="13576" max="13576" width="16.28515625" style="305" customWidth="1"/>
    <col min="13577" max="13577" width="8.140625" style="305" customWidth="1"/>
    <col min="13578" max="13578" width="17.28515625" style="305" customWidth="1"/>
    <col min="13579" max="13579" width="9.28515625" style="305" customWidth="1"/>
    <col min="13580" max="13826" width="9.140625" style="305"/>
    <col min="13827" max="13827" width="27.42578125" style="305" customWidth="1"/>
    <col min="13828" max="13828" width="15.5703125" style="305" customWidth="1"/>
    <col min="13829" max="13829" width="6.140625" style="305" customWidth="1"/>
    <col min="13830" max="13830" width="12.85546875" style="305" customWidth="1"/>
    <col min="13831" max="13831" width="7.5703125" style="305" customWidth="1"/>
    <col min="13832" max="13832" width="16.28515625" style="305" customWidth="1"/>
    <col min="13833" max="13833" width="8.140625" style="305" customWidth="1"/>
    <col min="13834" max="13834" width="17.28515625" style="305" customWidth="1"/>
    <col min="13835" max="13835" width="9.28515625" style="305" customWidth="1"/>
    <col min="13836" max="14082" width="9.140625" style="305"/>
    <col min="14083" max="14083" width="27.42578125" style="305" customWidth="1"/>
    <col min="14084" max="14084" width="15.5703125" style="305" customWidth="1"/>
    <col min="14085" max="14085" width="6.140625" style="305" customWidth="1"/>
    <col min="14086" max="14086" width="12.85546875" style="305" customWidth="1"/>
    <col min="14087" max="14087" width="7.5703125" style="305" customWidth="1"/>
    <col min="14088" max="14088" width="16.28515625" style="305" customWidth="1"/>
    <col min="14089" max="14089" width="8.140625" style="305" customWidth="1"/>
    <col min="14090" max="14090" width="17.28515625" style="305" customWidth="1"/>
    <col min="14091" max="14091" width="9.28515625" style="305" customWidth="1"/>
    <col min="14092" max="14338" width="9.140625" style="305"/>
    <col min="14339" max="14339" width="27.42578125" style="305" customWidth="1"/>
    <col min="14340" max="14340" width="15.5703125" style="305" customWidth="1"/>
    <col min="14341" max="14341" width="6.140625" style="305" customWidth="1"/>
    <col min="14342" max="14342" width="12.85546875" style="305" customWidth="1"/>
    <col min="14343" max="14343" width="7.5703125" style="305" customWidth="1"/>
    <col min="14344" max="14344" width="16.28515625" style="305" customWidth="1"/>
    <col min="14345" max="14345" width="8.140625" style="305" customWidth="1"/>
    <col min="14346" max="14346" width="17.28515625" style="305" customWidth="1"/>
    <col min="14347" max="14347" width="9.28515625" style="305" customWidth="1"/>
    <col min="14348" max="14594" width="9.140625" style="305"/>
    <col min="14595" max="14595" width="27.42578125" style="305" customWidth="1"/>
    <col min="14596" max="14596" width="15.5703125" style="305" customWidth="1"/>
    <col min="14597" max="14597" width="6.140625" style="305" customWidth="1"/>
    <col min="14598" max="14598" width="12.85546875" style="305" customWidth="1"/>
    <col min="14599" max="14599" width="7.5703125" style="305" customWidth="1"/>
    <col min="14600" max="14600" width="16.28515625" style="305" customWidth="1"/>
    <col min="14601" max="14601" width="8.140625" style="305" customWidth="1"/>
    <col min="14602" max="14602" width="17.28515625" style="305" customWidth="1"/>
    <col min="14603" max="14603" width="9.28515625" style="305" customWidth="1"/>
    <col min="14604" max="14850" width="9.140625" style="305"/>
    <col min="14851" max="14851" width="27.42578125" style="305" customWidth="1"/>
    <col min="14852" max="14852" width="15.5703125" style="305" customWidth="1"/>
    <col min="14853" max="14853" width="6.140625" style="305" customWidth="1"/>
    <col min="14854" max="14854" width="12.85546875" style="305" customWidth="1"/>
    <col min="14855" max="14855" width="7.5703125" style="305" customWidth="1"/>
    <col min="14856" max="14856" width="16.28515625" style="305" customWidth="1"/>
    <col min="14857" max="14857" width="8.140625" style="305" customWidth="1"/>
    <col min="14858" max="14858" width="17.28515625" style="305" customWidth="1"/>
    <col min="14859" max="14859" width="9.28515625" style="305" customWidth="1"/>
    <col min="14860" max="15106" width="9.140625" style="305"/>
    <col min="15107" max="15107" width="27.42578125" style="305" customWidth="1"/>
    <col min="15108" max="15108" width="15.5703125" style="305" customWidth="1"/>
    <col min="15109" max="15109" width="6.140625" style="305" customWidth="1"/>
    <col min="15110" max="15110" width="12.85546875" style="305" customWidth="1"/>
    <col min="15111" max="15111" width="7.5703125" style="305" customWidth="1"/>
    <col min="15112" max="15112" width="16.28515625" style="305" customWidth="1"/>
    <col min="15113" max="15113" width="8.140625" style="305" customWidth="1"/>
    <col min="15114" max="15114" width="17.28515625" style="305" customWidth="1"/>
    <col min="15115" max="15115" width="9.28515625" style="305" customWidth="1"/>
    <col min="15116" max="15362" width="9.140625" style="305"/>
    <col min="15363" max="15363" width="27.42578125" style="305" customWidth="1"/>
    <col min="15364" max="15364" width="15.5703125" style="305" customWidth="1"/>
    <col min="15365" max="15365" width="6.140625" style="305" customWidth="1"/>
    <col min="15366" max="15366" width="12.85546875" style="305" customWidth="1"/>
    <col min="15367" max="15367" width="7.5703125" style="305" customWidth="1"/>
    <col min="15368" max="15368" width="16.28515625" style="305" customWidth="1"/>
    <col min="15369" max="15369" width="8.140625" style="305" customWidth="1"/>
    <col min="15370" max="15370" width="17.28515625" style="305" customWidth="1"/>
    <col min="15371" max="15371" width="9.28515625" style="305" customWidth="1"/>
    <col min="15372" max="15618" width="9.140625" style="305"/>
    <col min="15619" max="15619" width="27.42578125" style="305" customWidth="1"/>
    <col min="15620" max="15620" width="15.5703125" style="305" customWidth="1"/>
    <col min="15621" max="15621" width="6.140625" style="305" customWidth="1"/>
    <col min="15622" max="15622" width="12.85546875" style="305" customWidth="1"/>
    <col min="15623" max="15623" width="7.5703125" style="305" customWidth="1"/>
    <col min="15624" max="15624" width="16.28515625" style="305" customWidth="1"/>
    <col min="15625" max="15625" width="8.140625" style="305" customWidth="1"/>
    <col min="15626" max="15626" width="17.28515625" style="305" customWidth="1"/>
    <col min="15627" max="15627" width="9.28515625" style="305" customWidth="1"/>
    <col min="15628" max="15874" width="9.140625" style="305"/>
    <col min="15875" max="15875" width="27.42578125" style="305" customWidth="1"/>
    <col min="15876" max="15876" width="15.5703125" style="305" customWidth="1"/>
    <col min="15877" max="15877" width="6.140625" style="305" customWidth="1"/>
    <col min="15878" max="15878" width="12.85546875" style="305" customWidth="1"/>
    <col min="15879" max="15879" width="7.5703125" style="305" customWidth="1"/>
    <col min="15880" max="15880" width="16.28515625" style="305" customWidth="1"/>
    <col min="15881" max="15881" width="8.140625" style="305" customWidth="1"/>
    <col min="15882" max="15882" width="17.28515625" style="305" customWidth="1"/>
    <col min="15883" max="15883" width="9.28515625" style="305" customWidth="1"/>
    <col min="15884" max="16130" width="9.140625" style="305"/>
    <col min="16131" max="16131" width="27.42578125" style="305" customWidth="1"/>
    <col min="16132" max="16132" width="15.5703125" style="305" customWidth="1"/>
    <col min="16133" max="16133" width="6.140625" style="305" customWidth="1"/>
    <col min="16134" max="16134" width="12.85546875" style="305" customWidth="1"/>
    <col min="16135" max="16135" width="7.5703125" style="305" customWidth="1"/>
    <col min="16136" max="16136" width="16.28515625" style="305" customWidth="1"/>
    <col min="16137" max="16137" width="8.140625" style="305" customWidth="1"/>
    <col min="16138" max="16138" width="17.28515625" style="305" customWidth="1"/>
    <col min="16139" max="16139" width="9.28515625" style="305" customWidth="1"/>
    <col min="16140" max="16384" width="9.140625" style="305"/>
  </cols>
  <sheetData>
    <row r="1" spans="1:11" ht="18.75" x14ac:dyDescent="0.3">
      <c r="A1" s="301" t="s">
        <v>33</v>
      </c>
      <c r="B1" s="302"/>
      <c r="C1" s="302"/>
      <c r="D1" s="302"/>
      <c r="E1" s="302"/>
      <c r="F1" s="302"/>
      <c r="G1" s="302"/>
      <c r="H1" s="302"/>
      <c r="I1" s="302"/>
      <c r="J1" s="303"/>
      <c r="K1" s="304"/>
    </row>
    <row r="2" spans="1:11" x14ac:dyDescent="0.2">
      <c r="A2" s="306" t="s">
        <v>65</v>
      </c>
      <c r="B2" s="307"/>
      <c r="C2" s="307"/>
      <c r="D2" s="307"/>
      <c r="E2" s="307"/>
      <c r="F2" s="307"/>
      <c r="G2" s="307"/>
      <c r="H2" s="307"/>
      <c r="J2" s="308"/>
      <c r="K2" s="307"/>
    </row>
    <row r="3" spans="1:11" ht="18.75" x14ac:dyDescent="0.2">
      <c r="A3" s="309" t="s">
        <v>155</v>
      </c>
      <c r="B3" s="310"/>
      <c r="C3" s="310"/>
      <c r="D3" s="310"/>
      <c r="E3" s="310"/>
      <c r="F3" s="310"/>
      <c r="G3" s="310"/>
      <c r="H3" s="310"/>
      <c r="I3" s="310"/>
      <c r="J3" s="311"/>
      <c r="K3" s="312"/>
    </row>
    <row r="4" spans="1:11" x14ac:dyDescent="0.2">
      <c r="A4" s="313" t="s">
        <v>34</v>
      </c>
      <c r="B4" s="314" t="s">
        <v>156</v>
      </c>
      <c r="C4" s="314"/>
      <c r="D4" s="314"/>
      <c r="E4" s="314"/>
      <c r="F4" s="314"/>
      <c r="G4" s="314"/>
      <c r="H4" s="314"/>
      <c r="I4" s="314"/>
      <c r="J4" s="314"/>
      <c r="K4" s="315"/>
    </row>
    <row r="5" spans="1:11" x14ac:dyDescent="0.2">
      <c r="A5" s="313" t="s">
        <v>35</v>
      </c>
      <c r="B5" s="316" t="s">
        <v>18</v>
      </c>
      <c r="C5" s="317" t="s">
        <v>19</v>
      </c>
      <c r="D5" s="318" t="s">
        <v>157</v>
      </c>
      <c r="E5" s="318"/>
      <c r="F5" s="319"/>
      <c r="G5" s="320"/>
      <c r="H5" s="321"/>
      <c r="I5" s="322"/>
      <c r="J5" s="323"/>
      <c r="K5" s="324"/>
    </row>
    <row r="6" spans="1:11" x14ac:dyDescent="0.2">
      <c r="A6" s="325" t="s">
        <v>37</v>
      </c>
      <c r="B6" s="326" t="s">
        <v>38</v>
      </c>
      <c r="C6" s="327"/>
      <c r="D6" s="328" t="s">
        <v>89</v>
      </c>
      <c r="E6" s="328"/>
      <c r="F6" s="328"/>
      <c r="G6" s="328"/>
      <c r="H6" s="328"/>
      <c r="I6" s="328"/>
      <c r="J6" s="329"/>
      <c r="K6" s="330"/>
    </row>
    <row r="7" spans="1:11" x14ac:dyDescent="0.2">
      <c r="A7" s="331"/>
      <c r="B7" s="326" t="s">
        <v>39</v>
      </c>
      <c r="C7" s="327"/>
      <c r="D7" s="328" t="s">
        <v>158</v>
      </c>
      <c r="E7" s="328"/>
      <c r="F7" s="328"/>
      <c r="G7" s="328"/>
      <c r="H7" s="328"/>
      <c r="I7" s="328"/>
      <c r="J7" s="329"/>
      <c r="K7" s="330"/>
    </row>
    <row r="8" spans="1:11" x14ac:dyDescent="0.2">
      <c r="A8" s="332"/>
      <c r="B8" s="326" t="s">
        <v>40</v>
      </c>
      <c r="C8" s="327"/>
      <c r="D8" s="328" t="s">
        <v>66</v>
      </c>
      <c r="E8" s="328"/>
      <c r="F8" s="328"/>
      <c r="G8" s="328"/>
      <c r="H8" s="328"/>
      <c r="I8" s="328"/>
      <c r="J8" s="329"/>
      <c r="K8" s="330"/>
    </row>
    <row r="9" spans="1:11" ht="25.5" x14ac:dyDescent="0.2">
      <c r="A9" s="333" t="s">
        <v>55</v>
      </c>
      <c r="B9" s="334" t="s">
        <v>159</v>
      </c>
      <c r="C9" s="335"/>
      <c r="D9" s="335"/>
      <c r="E9" s="335"/>
      <c r="F9" s="335"/>
      <c r="G9" s="335"/>
      <c r="H9" s="335"/>
      <c r="I9" s="335"/>
      <c r="J9" s="336"/>
      <c r="K9" s="337"/>
    </row>
    <row r="10" spans="1:11" x14ac:dyDescent="0.2">
      <c r="A10" s="338"/>
      <c r="B10" s="307"/>
      <c r="C10" s="307"/>
      <c r="D10" s="330"/>
      <c r="E10" s="330"/>
      <c r="F10" s="330"/>
      <c r="G10" s="330"/>
      <c r="H10" s="330"/>
      <c r="I10" s="330"/>
      <c r="J10" s="339"/>
      <c r="K10" s="330"/>
    </row>
    <row r="11" spans="1:11" ht="18.75" x14ac:dyDescent="0.3">
      <c r="A11" s="340" t="s">
        <v>67</v>
      </c>
      <c r="B11" s="307"/>
      <c r="C11" s="307"/>
      <c r="D11" s="330"/>
      <c r="E11" s="330"/>
      <c r="F11" s="330"/>
      <c r="G11" s="330"/>
      <c r="H11" s="330"/>
      <c r="I11" s="330"/>
      <c r="J11" s="339"/>
      <c r="K11" s="330"/>
    </row>
    <row r="12" spans="1:11" x14ac:dyDescent="0.2">
      <c r="A12" s="313" t="s">
        <v>41</v>
      </c>
      <c r="B12" s="341" t="s">
        <v>160</v>
      </c>
      <c r="C12" s="341"/>
      <c r="D12" s="341"/>
      <c r="E12" s="341"/>
      <c r="F12" s="341"/>
      <c r="G12" s="341"/>
      <c r="H12" s="341"/>
      <c r="I12" s="341"/>
      <c r="J12" s="342"/>
      <c r="K12" s="343"/>
    </row>
    <row r="13" spans="1:11" x14ac:dyDescent="0.2">
      <c r="A13" s="344" t="s">
        <v>42</v>
      </c>
      <c r="B13" s="341" t="s">
        <v>161</v>
      </c>
      <c r="C13" s="341"/>
      <c r="D13" s="341"/>
      <c r="E13" s="341"/>
      <c r="F13" s="341"/>
      <c r="G13" s="341"/>
      <c r="H13" s="341"/>
      <c r="I13" s="341"/>
      <c r="J13" s="342"/>
      <c r="K13" s="343"/>
    </row>
    <row r="14" spans="1:11" x14ac:dyDescent="0.2">
      <c r="A14" s="344" t="s">
        <v>43</v>
      </c>
      <c r="B14" s="341" t="s">
        <v>162</v>
      </c>
      <c r="C14" s="341"/>
      <c r="D14" s="341"/>
      <c r="E14" s="341"/>
      <c r="F14" s="341"/>
      <c r="G14" s="341"/>
      <c r="H14" s="341"/>
      <c r="I14" s="341"/>
      <c r="J14" s="342"/>
      <c r="K14" s="343"/>
    </row>
    <row r="15" spans="1:11" x14ac:dyDescent="0.2">
      <c r="A15" s="313" t="s">
        <v>44</v>
      </c>
      <c r="B15" s="345" t="s">
        <v>163</v>
      </c>
      <c r="C15" s="345"/>
      <c r="D15" s="345"/>
      <c r="E15" s="345"/>
      <c r="F15" s="345"/>
      <c r="G15" s="345"/>
      <c r="H15" s="345"/>
      <c r="I15" s="345"/>
      <c r="J15" s="346"/>
      <c r="K15" s="347"/>
    </row>
    <row r="16" spans="1:11" x14ac:dyDescent="0.2">
      <c r="A16" s="348" t="s">
        <v>45</v>
      </c>
      <c r="B16" s="349" t="s">
        <v>20</v>
      </c>
      <c r="C16" s="350" t="s">
        <v>19</v>
      </c>
      <c r="D16" s="349" t="s">
        <v>21</v>
      </c>
      <c r="E16" s="349"/>
      <c r="F16" s="349" t="s">
        <v>22</v>
      </c>
      <c r="G16" s="350"/>
      <c r="H16" s="351" t="s">
        <v>23</v>
      </c>
      <c r="I16" s="351"/>
      <c r="J16" s="352"/>
      <c r="K16" s="307"/>
    </row>
    <row r="17" spans="1:12" x14ac:dyDescent="0.2">
      <c r="A17" s="313" t="s">
        <v>46</v>
      </c>
      <c r="B17" s="349" t="s">
        <v>24</v>
      </c>
      <c r="C17" s="350"/>
      <c r="D17" s="353" t="s">
        <v>25</v>
      </c>
      <c r="E17" s="354"/>
      <c r="F17" s="349" t="s">
        <v>26</v>
      </c>
      <c r="G17" s="350"/>
      <c r="H17" s="351" t="s">
        <v>27</v>
      </c>
      <c r="I17" s="351"/>
      <c r="J17" s="355" t="s">
        <v>70</v>
      </c>
      <c r="K17" s="324"/>
    </row>
    <row r="18" spans="1:12" x14ac:dyDescent="0.2">
      <c r="A18" s="356"/>
      <c r="B18" s="307"/>
      <c r="C18" s="307"/>
      <c r="D18" s="307"/>
      <c r="E18" s="307"/>
      <c r="F18" s="307"/>
      <c r="G18" s="307"/>
      <c r="H18" s="307"/>
      <c r="J18" s="308"/>
      <c r="K18" s="307"/>
    </row>
    <row r="19" spans="1:12" x14ac:dyDescent="0.2">
      <c r="A19" s="356"/>
      <c r="B19" s="307"/>
      <c r="C19" s="307"/>
      <c r="D19" s="307"/>
      <c r="E19" s="307"/>
      <c r="F19" s="307"/>
      <c r="G19" s="307"/>
      <c r="H19" s="307"/>
      <c r="J19" s="308"/>
      <c r="K19" s="307"/>
    </row>
    <row r="20" spans="1:12" ht="18.75" x14ac:dyDescent="0.3">
      <c r="A20" s="340" t="s">
        <v>68</v>
      </c>
      <c r="B20" s="307"/>
      <c r="C20" s="307"/>
      <c r="D20" s="307"/>
      <c r="E20" s="307"/>
      <c r="F20" s="307"/>
      <c r="G20" s="307"/>
      <c r="H20" s="307"/>
      <c r="J20" s="308"/>
      <c r="K20" s="307"/>
    </row>
    <row r="21" spans="1:12" x14ac:dyDescent="0.2">
      <c r="A21" s="357" t="s">
        <v>47</v>
      </c>
      <c r="B21" s="358">
        <v>2011</v>
      </c>
      <c r="C21" s="358">
        <v>2012</v>
      </c>
      <c r="D21" s="358">
        <v>2013</v>
      </c>
      <c r="E21" s="358">
        <v>2014</v>
      </c>
      <c r="F21" s="358">
        <v>2015</v>
      </c>
      <c r="G21" s="359">
        <v>2016</v>
      </c>
      <c r="H21" s="360">
        <v>2017</v>
      </c>
      <c r="I21" s="358">
        <v>2018</v>
      </c>
      <c r="J21" s="361">
        <v>2019</v>
      </c>
      <c r="K21" s="362"/>
    </row>
    <row r="22" spans="1:12" x14ac:dyDescent="0.2">
      <c r="A22" s="357" t="s">
        <v>48</v>
      </c>
      <c r="B22" s="363">
        <f>[1]fuente!C23</f>
        <v>0.79497026672189741</v>
      </c>
      <c r="C22" s="363">
        <f>[1]fuente!D23</f>
        <v>0.79571848624296471</v>
      </c>
      <c r="D22" s="363">
        <f>[1]fuente!E23</f>
        <v>0.99039153073287001</v>
      </c>
      <c r="E22" s="363">
        <f>[1]fuente!F23</f>
        <v>0.58135107825738785</v>
      </c>
      <c r="F22" s="363">
        <f>[1]fuente!G23</f>
        <v>1.2103860284885928</v>
      </c>
      <c r="G22" s="363">
        <f>[1]fuente!H23</f>
        <v>1.4823471635902286</v>
      </c>
      <c r="H22" s="364">
        <f>[1]fuente!I23</f>
        <v>1.6558516154723288</v>
      </c>
      <c r="I22" s="363">
        <f>[1]fuente!J23</f>
        <v>1.8496642620623389</v>
      </c>
      <c r="J22" s="365">
        <f>+[2]fuente!K23</f>
        <v>2.0661621188651673</v>
      </c>
      <c r="K22" s="366"/>
      <c r="L22" s="367"/>
    </row>
    <row r="23" spans="1:12" x14ac:dyDescent="0.2">
      <c r="A23" s="333" t="s">
        <v>49</v>
      </c>
      <c r="B23" s="341" t="s">
        <v>164</v>
      </c>
      <c r="C23" s="341"/>
      <c r="D23" s="341"/>
      <c r="E23" s="341"/>
      <c r="F23" s="341"/>
      <c r="G23" s="341"/>
      <c r="H23" s="341"/>
      <c r="I23" s="341"/>
      <c r="J23" s="342"/>
      <c r="K23" s="343"/>
    </row>
    <row r="24" spans="1:12" x14ac:dyDescent="0.2">
      <c r="A24" s="313" t="s">
        <v>50</v>
      </c>
      <c r="B24" s="341" t="s">
        <v>165</v>
      </c>
      <c r="C24" s="341"/>
      <c r="D24" s="341"/>
      <c r="E24" s="341"/>
      <c r="F24" s="341"/>
      <c r="G24" s="341"/>
      <c r="H24" s="341"/>
      <c r="I24" s="341"/>
      <c r="J24" s="342"/>
      <c r="K24" s="343"/>
    </row>
    <row r="25" spans="1:12" x14ac:dyDescent="0.2">
      <c r="A25" s="356"/>
      <c r="B25" s="307"/>
      <c r="C25" s="307"/>
      <c r="D25" s="307"/>
      <c r="E25" s="307"/>
      <c r="F25" s="307"/>
      <c r="G25" s="307"/>
      <c r="H25" s="307"/>
      <c r="J25" s="308"/>
      <c r="K25" s="307"/>
    </row>
    <row r="26" spans="1:12" ht="18.75" x14ac:dyDescent="0.3">
      <c r="A26" s="340" t="s">
        <v>69</v>
      </c>
      <c r="B26" s="307"/>
      <c r="C26" s="307"/>
      <c r="D26" s="307"/>
      <c r="E26" s="307"/>
      <c r="F26" s="307"/>
      <c r="G26" s="307"/>
      <c r="H26" s="307"/>
      <c r="J26" s="308"/>
      <c r="K26" s="307"/>
    </row>
    <row r="27" spans="1:12" x14ac:dyDescent="0.2">
      <c r="A27" s="333" t="s">
        <v>51</v>
      </c>
      <c r="B27" s="341" t="s">
        <v>166</v>
      </c>
      <c r="C27" s="341"/>
      <c r="D27" s="341"/>
      <c r="E27" s="341"/>
      <c r="F27" s="341"/>
      <c r="G27" s="341"/>
      <c r="H27" s="341"/>
      <c r="I27" s="341"/>
      <c r="J27" s="342"/>
      <c r="K27" s="343"/>
    </row>
    <row r="28" spans="1:12" x14ac:dyDescent="0.2">
      <c r="A28" s="333" t="s">
        <v>52</v>
      </c>
      <c r="B28" s="341" t="s">
        <v>167</v>
      </c>
      <c r="C28" s="341"/>
      <c r="D28" s="341"/>
      <c r="E28" s="341"/>
      <c r="F28" s="341"/>
      <c r="G28" s="341"/>
      <c r="H28" s="341"/>
      <c r="I28" s="341"/>
      <c r="J28" s="342"/>
      <c r="K28" s="343"/>
    </row>
    <row r="29" spans="1:12" ht="25.5" x14ac:dyDescent="0.2">
      <c r="A29" s="333" t="s">
        <v>53</v>
      </c>
      <c r="B29" s="341" t="s">
        <v>168</v>
      </c>
      <c r="C29" s="341"/>
      <c r="D29" s="341"/>
      <c r="E29" s="341"/>
      <c r="F29" s="341"/>
      <c r="G29" s="341"/>
      <c r="H29" s="341"/>
      <c r="I29" s="341"/>
      <c r="J29" s="342"/>
      <c r="K29" s="368"/>
    </row>
    <row r="30" spans="1:12" x14ac:dyDescent="0.2">
      <c r="A30" s="356"/>
      <c r="B30" s="307"/>
      <c r="C30" s="307"/>
      <c r="D30" s="307"/>
      <c r="E30" s="307"/>
      <c r="F30" s="307"/>
      <c r="G30" s="307"/>
      <c r="H30" s="307"/>
      <c r="J30" s="308"/>
      <c r="K30" s="307"/>
    </row>
    <row r="31" spans="1:12" ht="18.75" x14ac:dyDescent="0.3">
      <c r="A31" s="369" t="s">
        <v>54</v>
      </c>
      <c r="B31" s="370"/>
      <c r="C31" s="370"/>
      <c r="D31" s="370"/>
      <c r="E31" s="370"/>
      <c r="F31" s="370"/>
      <c r="G31" s="370"/>
      <c r="H31" s="370"/>
      <c r="I31" s="370"/>
      <c r="J31" s="371"/>
      <c r="K31" s="372"/>
    </row>
    <row r="32" spans="1:12" x14ac:dyDescent="0.2">
      <c r="A32" s="373" t="s">
        <v>28</v>
      </c>
      <c r="B32" s="374"/>
      <c r="C32" s="374"/>
      <c r="D32" s="374"/>
      <c r="E32" s="374"/>
      <c r="F32" s="374"/>
      <c r="G32" s="374"/>
      <c r="H32" s="374"/>
      <c r="I32" s="374"/>
      <c r="J32" s="375"/>
      <c r="K32" s="307"/>
    </row>
    <row r="33" spans="1:11" x14ac:dyDescent="0.2">
      <c r="A33" s="376" t="s">
        <v>29</v>
      </c>
      <c r="B33" s="351"/>
      <c r="C33" s="351"/>
      <c r="D33" s="351"/>
      <c r="E33" s="351"/>
      <c r="F33" s="351"/>
      <c r="G33" s="351" t="s">
        <v>30</v>
      </c>
      <c r="H33" s="351"/>
      <c r="I33" s="351"/>
      <c r="J33" s="377"/>
      <c r="K33" s="307"/>
    </row>
    <row r="34" spans="1:11" x14ac:dyDescent="0.2">
      <c r="A34" s="378" t="s">
        <v>169</v>
      </c>
      <c r="B34" s="379"/>
      <c r="C34" s="379"/>
      <c r="D34" s="379"/>
      <c r="E34" s="379"/>
      <c r="F34" s="379"/>
      <c r="G34" s="380" t="s">
        <v>170</v>
      </c>
      <c r="H34" s="380"/>
      <c r="I34" s="380"/>
      <c r="J34" s="381"/>
      <c r="K34" s="307"/>
    </row>
    <row r="35" spans="1:11" x14ac:dyDescent="0.2">
      <c r="A35" s="378" t="s">
        <v>171</v>
      </c>
      <c r="B35" s="379"/>
      <c r="C35" s="379"/>
      <c r="D35" s="379"/>
      <c r="E35" s="379"/>
      <c r="F35" s="379"/>
      <c r="G35" s="380"/>
      <c r="H35" s="380"/>
      <c r="I35" s="380"/>
      <c r="J35" s="381"/>
      <c r="K35" s="307"/>
    </row>
    <row r="36" spans="1:11" x14ac:dyDescent="0.2">
      <c r="A36" s="378" t="s">
        <v>172</v>
      </c>
      <c r="B36" s="379"/>
      <c r="C36" s="379"/>
      <c r="D36" s="379"/>
      <c r="E36" s="379"/>
      <c r="F36" s="379"/>
      <c r="G36" s="380"/>
      <c r="H36" s="380"/>
      <c r="I36" s="380"/>
      <c r="J36" s="381"/>
      <c r="K36" s="307"/>
    </row>
    <row r="37" spans="1:11" x14ac:dyDescent="0.2">
      <c r="A37" s="378" t="s">
        <v>173</v>
      </c>
      <c r="B37" s="379"/>
      <c r="C37" s="379"/>
      <c r="D37" s="379"/>
      <c r="E37" s="379"/>
      <c r="F37" s="379"/>
      <c r="G37" s="380"/>
      <c r="H37" s="380"/>
      <c r="I37" s="380"/>
      <c r="J37" s="381"/>
      <c r="K37" s="307"/>
    </row>
    <row r="38" spans="1:11" x14ac:dyDescent="0.2">
      <c r="A38" s="378" t="s">
        <v>174</v>
      </c>
      <c r="B38" s="379"/>
      <c r="C38" s="379"/>
      <c r="D38" s="379"/>
      <c r="E38" s="379"/>
      <c r="F38" s="379"/>
      <c r="G38" s="380"/>
      <c r="H38" s="380"/>
      <c r="I38" s="380"/>
      <c r="J38" s="381"/>
      <c r="K38" s="307"/>
    </row>
    <row r="39" spans="1:11" x14ac:dyDescent="0.2">
      <c r="A39" s="378" t="s">
        <v>175</v>
      </c>
      <c r="B39" s="379"/>
      <c r="C39" s="379"/>
      <c r="D39" s="379"/>
      <c r="E39" s="379"/>
      <c r="F39" s="379"/>
      <c r="G39" s="380"/>
      <c r="H39" s="380"/>
      <c r="I39" s="380"/>
      <c r="J39" s="381"/>
      <c r="K39" s="307"/>
    </row>
    <row r="40" spans="1:11" x14ac:dyDescent="0.2">
      <c r="A40" s="373" t="s">
        <v>31</v>
      </c>
      <c r="B40" s="374"/>
      <c r="C40" s="374"/>
      <c r="D40" s="374"/>
      <c r="E40" s="374"/>
      <c r="F40" s="374"/>
      <c r="G40" s="374"/>
      <c r="H40" s="374"/>
      <c r="I40" s="374"/>
      <c r="J40" s="375"/>
      <c r="K40" s="307"/>
    </row>
    <row r="41" spans="1:11" x14ac:dyDescent="0.2">
      <c r="A41" s="382" t="s">
        <v>176</v>
      </c>
      <c r="B41" s="383"/>
      <c r="C41" s="383"/>
      <c r="D41" s="383"/>
      <c r="E41" s="383"/>
      <c r="F41" s="383"/>
      <c r="G41" s="383"/>
      <c r="H41" s="383"/>
      <c r="I41" s="383"/>
      <c r="J41" s="384"/>
      <c r="K41" s="307"/>
    </row>
    <row r="42" spans="1:11" x14ac:dyDescent="0.2">
      <c r="A42" s="356"/>
      <c r="B42" s="307"/>
      <c r="C42" s="307"/>
      <c r="D42" s="307"/>
      <c r="E42" s="307"/>
      <c r="F42" s="307"/>
      <c r="G42" s="307"/>
      <c r="H42" s="307"/>
    </row>
  </sheetData>
  <mergeCells count="38">
    <mergeCell ref="A40:J40"/>
    <mergeCell ref="A41:J41"/>
    <mergeCell ref="A34:F34"/>
    <mergeCell ref="G34:J39"/>
    <mergeCell ref="A35:F35"/>
    <mergeCell ref="A36:F36"/>
    <mergeCell ref="A37:F37"/>
    <mergeCell ref="A38:F38"/>
    <mergeCell ref="A39:F39"/>
    <mergeCell ref="B27:J27"/>
    <mergeCell ref="B28:J28"/>
    <mergeCell ref="B29:J29"/>
    <mergeCell ref="A31:J31"/>
    <mergeCell ref="A32:J32"/>
    <mergeCell ref="A33:F33"/>
    <mergeCell ref="G33:J33"/>
    <mergeCell ref="B15:J15"/>
    <mergeCell ref="H16:I16"/>
    <mergeCell ref="D17:E17"/>
    <mergeCell ref="H17:I17"/>
    <mergeCell ref="B23:J23"/>
    <mergeCell ref="B24:J24"/>
    <mergeCell ref="B8:C8"/>
    <mergeCell ref="D8:J8"/>
    <mergeCell ref="B9:J9"/>
    <mergeCell ref="B12:J12"/>
    <mergeCell ref="B13:J13"/>
    <mergeCell ref="B14:J14"/>
    <mergeCell ref="A1:J1"/>
    <mergeCell ref="A3:J3"/>
    <mergeCell ref="B4:J4"/>
    <mergeCell ref="D5:F5"/>
    <mergeCell ref="H5:J5"/>
    <mergeCell ref="A6:A8"/>
    <mergeCell ref="B6:C6"/>
    <mergeCell ref="D6:J6"/>
    <mergeCell ref="B7:C7"/>
    <mergeCell ref="D7:J7"/>
  </mergeCells>
  <pageMargins left="0.7" right="0.7" top="0.75" bottom="0.75" header="0.3" footer="0.3"/>
  <pageSetup scale="72" fitToHeight="0"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view="pageBreakPreview" zoomScale="60" zoomScaleNormal="100" workbookViewId="0">
      <selection activeCell="M26" sqref="M26"/>
    </sheetView>
  </sheetViews>
  <sheetFormatPr baseColWidth="10" defaultColWidth="9.140625" defaultRowHeight="12.75" x14ac:dyDescent="0.2"/>
  <cols>
    <col min="1" max="1" width="27.42578125" style="385" customWidth="1"/>
    <col min="2" max="2" width="13.140625" style="305" bestFit="1" customWidth="1"/>
    <col min="3" max="3" width="13" style="305" customWidth="1"/>
    <col min="4" max="4" width="7.140625" style="305" bestFit="1" customWidth="1"/>
    <col min="5" max="5" width="14.140625" style="305" customWidth="1"/>
    <col min="6" max="6" width="14.42578125" style="305" customWidth="1"/>
    <col min="7" max="7" width="9.85546875" style="305" customWidth="1"/>
    <col min="8" max="8" width="13" style="305" customWidth="1"/>
    <col min="9" max="9" width="10.28515625" style="305" customWidth="1"/>
    <col min="10" max="10" width="6.5703125" style="305" bestFit="1" customWidth="1"/>
    <col min="11" max="257" width="9.140625" style="305"/>
    <col min="258" max="258" width="27.42578125" style="305" customWidth="1"/>
    <col min="259" max="266" width="13" style="305" customWidth="1"/>
    <col min="267" max="513" width="9.140625" style="305"/>
    <col min="514" max="514" width="27.42578125" style="305" customWidth="1"/>
    <col min="515" max="522" width="13" style="305" customWidth="1"/>
    <col min="523" max="769" width="9.140625" style="305"/>
    <col min="770" max="770" width="27.42578125" style="305" customWidth="1"/>
    <col min="771" max="778" width="13" style="305" customWidth="1"/>
    <col min="779" max="1025" width="9.140625" style="305"/>
    <col min="1026" max="1026" width="27.42578125" style="305" customWidth="1"/>
    <col min="1027" max="1034" width="13" style="305" customWidth="1"/>
    <col min="1035" max="1281" width="9.140625" style="305"/>
    <col min="1282" max="1282" width="27.42578125" style="305" customWidth="1"/>
    <col min="1283" max="1290" width="13" style="305" customWidth="1"/>
    <col min="1291" max="1537" width="9.140625" style="305"/>
    <col min="1538" max="1538" width="27.42578125" style="305" customWidth="1"/>
    <col min="1539" max="1546" width="13" style="305" customWidth="1"/>
    <col min="1547" max="1793" width="9.140625" style="305"/>
    <col min="1794" max="1794" width="27.42578125" style="305" customWidth="1"/>
    <col min="1795" max="1802" width="13" style="305" customWidth="1"/>
    <col min="1803" max="2049" width="9.140625" style="305"/>
    <col min="2050" max="2050" width="27.42578125" style="305" customWidth="1"/>
    <col min="2051" max="2058" width="13" style="305" customWidth="1"/>
    <col min="2059" max="2305" width="9.140625" style="305"/>
    <col min="2306" max="2306" width="27.42578125" style="305" customWidth="1"/>
    <col min="2307" max="2314" width="13" style="305" customWidth="1"/>
    <col min="2315" max="2561" width="9.140625" style="305"/>
    <col min="2562" max="2562" width="27.42578125" style="305" customWidth="1"/>
    <col min="2563" max="2570" width="13" style="305" customWidth="1"/>
    <col min="2571" max="2817" width="9.140625" style="305"/>
    <col min="2818" max="2818" width="27.42578125" style="305" customWidth="1"/>
    <col min="2819" max="2826" width="13" style="305" customWidth="1"/>
    <col min="2827" max="3073" width="9.140625" style="305"/>
    <col min="3074" max="3074" width="27.42578125" style="305" customWidth="1"/>
    <col min="3075" max="3082" width="13" style="305" customWidth="1"/>
    <col min="3083" max="3329" width="9.140625" style="305"/>
    <col min="3330" max="3330" width="27.42578125" style="305" customWidth="1"/>
    <col min="3331" max="3338" width="13" style="305" customWidth="1"/>
    <col min="3339" max="3585" width="9.140625" style="305"/>
    <col min="3586" max="3586" width="27.42578125" style="305" customWidth="1"/>
    <col min="3587" max="3594" width="13" style="305" customWidth="1"/>
    <col min="3595" max="3841" width="9.140625" style="305"/>
    <col min="3842" max="3842" width="27.42578125" style="305" customWidth="1"/>
    <col min="3843" max="3850" width="13" style="305" customWidth="1"/>
    <col min="3851" max="4097" width="9.140625" style="305"/>
    <col min="4098" max="4098" width="27.42578125" style="305" customWidth="1"/>
    <col min="4099" max="4106" width="13" style="305" customWidth="1"/>
    <col min="4107" max="4353" width="9.140625" style="305"/>
    <col min="4354" max="4354" width="27.42578125" style="305" customWidth="1"/>
    <col min="4355" max="4362" width="13" style="305" customWidth="1"/>
    <col min="4363" max="4609" width="9.140625" style="305"/>
    <col min="4610" max="4610" width="27.42578125" style="305" customWidth="1"/>
    <col min="4611" max="4618" width="13" style="305" customWidth="1"/>
    <col min="4619" max="4865" width="9.140625" style="305"/>
    <col min="4866" max="4866" width="27.42578125" style="305" customWidth="1"/>
    <col min="4867" max="4874" width="13" style="305" customWidth="1"/>
    <col min="4875" max="5121" width="9.140625" style="305"/>
    <col min="5122" max="5122" width="27.42578125" style="305" customWidth="1"/>
    <col min="5123" max="5130" width="13" style="305" customWidth="1"/>
    <col min="5131" max="5377" width="9.140625" style="305"/>
    <col min="5378" max="5378" width="27.42578125" style="305" customWidth="1"/>
    <col min="5379" max="5386" width="13" style="305" customWidth="1"/>
    <col min="5387" max="5633" width="9.140625" style="305"/>
    <col min="5634" max="5634" width="27.42578125" style="305" customWidth="1"/>
    <col min="5635" max="5642" width="13" style="305" customWidth="1"/>
    <col min="5643" max="5889" width="9.140625" style="305"/>
    <col min="5890" max="5890" width="27.42578125" style="305" customWidth="1"/>
    <col min="5891" max="5898" width="13" style="305" customWidth="1"/>
    <col min="5899" max="6145" width="9.140625" style="305"/>
    <col min="6146" max="6146" width="27.42578125" style="305" customWidth="1"/>
    <col min="6147" max="6154" width="13" style="305" customWidth="1"/>
    <col min="6155" max="6401" width="9.140625" style="305"/>
    <col min="6402" max="6402" width="27.42578125" style="305" customWidth="1"/>
    <col min="6403" max="6410" width="13" style="305" customWidth="1"/>
    <col min="6411" max="6657" width="9.140625" style="305"/>
    <col min="6658" max="6658" width="27.42578125" style="305" customWidth="1"/>
    <col min="6659" max="6666" width="13" style="305" customWidth="1"/>
    <col min="6667" max="6913" width="9.140625" style="305"/>
    <col min="6914" max="6914" width="27.42578125" style="305" customWidth="1"/>
    <col min="6915" max="6922" width="13" style="305" customWidth="1"/>
    <col min="6923" max="7169" width="9.140625" style="305"/>
    <col min="7170" max="7170" width="27.42578125" style="305" customWidth="1"/>
    <col min="7171" max="7178" width="13" style="305" customWidth="1"/>
    <col min="7179" max="7425" width="9.140625" style="305"/>
    <col min="7426" max="7426" width="27.42578125" style="305" customWidth="1"/>
    <col min="7427" max="7434" width="13" style="305" customWidth="1"/>
    <col min="7435" max="7681" width="9.140625" style="305"/>
    <col min="7682" max="7682" width="27.42578125" style="305" customWidth="1"/>
    <col min="7683" max="7690" width="13" style="305" customWidth="1"/>
    <col min="7691" max="7937" width="9.140625" style="305"/>
    <col min="7938" max="7938" width="27.42578125" style="305" customWidth="1"/>
    <col min="7939" max="7946" width="13" style="305" customWidth="1"/>
    <col min="7947" max="8193" width="9.140625" style="305"/>
    <col min="8194" max="8194" width="27.42578125" style="305" customWidth="1"/>
    <col min="8195" max="8202" width="13" style="305" customWidth="1"/>
    <col min="8203" max="8449" width="9.140625" style="305"/>
    <col min="8450" max="8450" width="27.42578125" style="305" customWidth="1"/>
    <col min="8451" max="8458" width="13" style="305" customWidth="1"/>
    <col min="8459" max="8705" width="9.140625" style="305"/>
    <col min="8706" max="8706" width="27.42578125" style="305" customWidth="1"/>
    <col min="8707" max="8714" width="13" style="305" customWidth="1"/>
    <col min="8715" max="8961" width="9.140625" style="305"/>
    <col min="8962" max="8962" width="27.42578125" style="305" customWidth="1"/>
    <col min="8963" max="8970" width="13" style="305" customWidth="1"/>
    <col min="8971" max="9217" width="9.140625" style="305"/>
    <col min="9218" max="9218" width="27.42578125" style="305" customWidth="1"/>
    <col min="9219" max="9226" width="13" style="305" customWidth="1"/>
    <col min="9227" max="9473" width="9.140625" style="305"/>
    <col min="9474" max="9474" width="27.42578125" style="305" customWidth="1"/>
    <col min="9475" max="9482" width="13" style="305" customWidth="1"/>
    <col min="9483" max="9729" width="9.140625" style="305"/>
    <col min="9730" max="9730" width="27.42578125" style="305" customWidth="1"/>
    <col min="9731" max="9738" width="13" style="305" customWidth="1"/>
    <col min="9739" max="9985" width="9.140625" style="305"/>
    <col min="9986" max="9986" width="27.42578125" style="305" customWidth="1"/>
    <col min="9987" max="9994" width="13" style="305" customWidth="1"/>
    <col min="9995" max="10241" width="9.140625" style="305"/>
    <col min="10242" max="10242" width="27.42578125" style="305" customWidth="1"/>
    <col min="10243" max="10250" width="13" style="305" customWidth="1"/>
    <col min="10251" max="10497" width="9.140625" style="305"/>
    <col min="10498" max="10498" width="27.42578125" style="305" customWidth="1"/>
    <col min="10499" max="10506" width="13" style="305" customWidth="1"/>
    <col min="10507" max="10753" width="9.140625" style="305"/>
    <col min="10754" max="10754" width="27.42578125" style="305" customWidth="1"/>
    <col min="10755" max="10762" width="13" style="305" customWidth="1"/>
    <col min="10763" max="11009" width="9.140625" style="305"/>
    <col min="11010" max="11010" width="27.42578125" style="305" customWidth="1"/>
    <col min="11011" max="11018" width="13" style="305" customWidth="1"/>
    <col min="11019" max="11265" width="9.140625" style="305"/>
    <col min="11266" max="11266" width="27.42578125" style="305" customWidth="1"/>
    <col min="11267" max="11274" width="13" style="305" customWidth="1"/>
    <col min="11275" max="11521" width="9.140625" style="305"/>
    <col min="11522" max="11522" width="27.42578125" style="305" customWidth="1"/>
    <col min="11523" max="11530" width="13" style="305" customWidth="1"/>
    <col min="11531" max="11777" width="9.140625" style="305"/>
    <col min="11778" max="11778" width="27.42578125" style="305" customWidth="1"/>
    <col min="11779" max="11786" width="13" style="305" customWidth="1"/>
    <col min="11787" max="12033" width="9.140625" style="305"/>
    <col min="12034" max="12034" width="27.42578125" style="305" customWidth="1"/>
    <col min="12035" max="12042" width="13" style="305" customWidth="1"/>
    <col min="12043" max="12289" width="9.140625" style="305"/>
    <col min="12290" max="12290" width="27.42578125" style="305" customWidth="1"/>
    <col min="12291" max="12298" width="13" style="305" customWidth="1"/>
    <col min="12299" max="12545" width="9.140625" style="305"/>
    <col min="12546" max="12546" width="27.42578125" style="305" customWidth="1"/>
    <col min="12547" max="12554" width="13" style="305" customWidth="1"/>
    <col min="12555" max="12801" width="9.140625" style="305"/>
    <col min="12802" max="12802" width="27.42578125" style="305" customWidth="1"/>
    <col min="12803" max="12810" width="13" style="305" customWidth="1"/>
    <col min="12811" max="13057" width="9.140625" style="305"/>
    <col min="13058" max="13058" width="27.42578125" style="305" customWidth="1"/>
    <col min="13059" max="13066" width="13" style="305" customWidth="1"/>
    <col min="13067" max="13313" width="9.140625" style="305"/>
    <col min="13314" max="13314" width="27.42578125" style="305" customWidth="1"/>
    <col min="13315" max="13322" width="13" style="305" customWidth="1"/>
    <col min="13323" max="13569" width="9.140625" style="305"/>
    <col min="13570" max="13570" width="27.42578125" style="305" customWidth="1"/>
    <col min="13571" max="13578" width="13" style="305" customWidth="1"/>
    <col min="13579" max="13825" width="9.140625" style="305"/>
    <col min="13826" max="13826" width="27.42578125" style="305" customWidth="1"/>
    <col min="13827" max="13834" width="13" style="305" customWidth="1"/>
    <col min="13835" max="14081" width="9.140625" style="305"/>
    <col min="14082" max="14082" width="27.42578125" style="305" customWidth="1"/>
    <col min="14083" max="14090" width="13" style="305" customWidth="1"/>
    <col min="14091" max="14337" width="9.140625" style="305"/>
    <col min="14338" max="14338" width="27.42578125" style="305" customWidth="1"/>
    <col min="14339" max="14346" width="13" style="305" customWidth="1"/>
    <col min="14347" max="14593" width="9.140625" style="305"/>
    <col min="14594" max="14594" width="27.42578125" style="305" customWidth="1"/>
    <col min="14595" max="14602" width="13" style="305" customWidth="1"/>
    <col min="14603" max="14849" width="9.140625" style="305"/>
    <col min="14850" max="14850" width="27.42578125" style="305" customWidth="1"/>
    <col min="14851" max="14858" width="13" style="305" customWidth="1"/>
    <col min="14859" max="15105" width="9.140625" style="305"/>
    <col min="15106" max="15106" width="27.42578125" style="305" customWidth="1"/>
    <col min="15107" max="15114" width="13" style="305" customWidth="1"/>
    <col min="15115" max="15361" width="9.140625" style="305"/>
    <col min="15362" max="15362" width="27.42578125" style="305" customWidth="1"/>
    <col min="15363" max="15370" width="13" style="305" customWidth="1"/>
    <col min="15371" max="15617" width="9.140625" style="305"/>
    <col min="15618" max="15618" width="27.42578125" style="305" customWidth="1"/>
    <col min="15619" max="15626" width="13" style="305" customWidth="1"/>
    <col min="15627" max="15873" width="9.140625" style="305"/>
    <col min="15874" max="15874" width="27.42578125" style="305" customWidth="1"/>
    <col min="15875" max="15882" width="13" style="305" customWidth="1"/>
    <col min="15883" max="16129" width="9.140625" style="305"/>
    <col min="16130" max="16130" width="27.42578125" style="305" customWidth="1"/>
    <col min="16131" max="16138" width="13" style="305" customWidth="1"/>
    <col min="16139" max="16384" width="9.140625" style="305"/>
  </cols>
  <sheetData>
    <row r="1" spans="1:10" ht="18.75" x14ac:dyDescent="0.3">
      <c r="A1" s="301" t="s">
        <v>33</v>
      </c>
      <c r="B1" s="302"/>
      <c r="C1" s="302"/>
      <c r="D1" s="302"/>
      <c r="E1" s="302"/>
      <c r="F1" s="302"/>
      <c r="G1" s="302"/>
      <c r="H1" s="302"/>
      <c r="I1" s="302"/>
      <c r="J1" s="303"/>
    </row>
    <row r="2" spans="1:10" x14ac:dyDescent="0.2">
      <c r="A2" s="306" t="s">
        <v>65</v>
      </c>
      <c r="B2" s="307"/>
      <c r="C2" s="307"/>
      <c r="D2" s="307"/>
      <c r="E2" s="307"/>
      <c r="F2" s="307"/>
      <c r="G2" s="307"/>
      <c r="H2" s="307"/>
      <c r="I2" s="307"/>
      <c r="J2" s="308"/>
    </row>
    <row r="3" spans="1:10" ht="18.75" x14ac:dyDescent="0.2">
      <c r="A3" s="309" t="s">
        <v>177</v>
      </c>
      <c r="B3" s="310"/>
      <c r="C3" s="310"/>
      <c r="D3" s="310"/>
      <c r="E3" s="310"/>
      <c r="F3" s="310"/>
      <c r="G3" s="310"/>
      <c r="H3" s="310"/>
      <c r="I3" s="310"/>
      <c r="J3" s="311"/>
    </row>
    <row r="4" spans="1:10" x14ac:dyDescent="0.2">
      <c r="A4" s="313" t="s">
        <v>34</v>
      </c>
      <c r="B4" s="386" t="s">
        <v>178</v>
      </c>
      <c r="C4" s="387"/>
      <c r="D4" s="387"/>
      <c r="E4" s="387"/>
      <c r="F4" s="387"/>
      <c r="G4" s="387"/>
      <c r="H4" s="387"/>
      <c r="I4" s="387"/>
      <c r="J4" s="388"/>
    </row>
    <row r="5" spans="1:10" x14ac:dyDescent="0.2">
      <c r="A5" s="313" t="s">
        <v>35</v>
      </c>
      <c r="B5" s="389" t="s">
        <v>18</v>
      </c>
      <c r="C5" s="390"/>
      <c r="D5" s="391" t="s">
        <v>157</v>
      </c>
      <c r="E5" s="391"/>
      <c r="F5" s="392"/>
      <c r="G5" s="393" t="s">
        <v>19</v>
      </c>
      <c r="H5" s="394"/>
      <c r="I5" s="394"/>
      <c r="J5" s="395"/>
    </row>
    <row r="6" spans="1:10" x14ac:dyDescent="0.2">
      <c r="A6" s="325" t="s">
        <v>37</v>
      </c>
      <c r="B6" s="396" t="s">
        <v>38</v>
      </c>
      <c r="C6" s="397"/>
      <c r="D6" s="397" t="s">
        <v>89</v>
      </c>
      <c r="E6" s="397"/>
      <c r="F6" s="397"/>
      <c r="G6" s="397"/>
      <c r="H6" s="397"/>
      <c r="I6" s="397"/>
      <c r="J6" s="398"/>
    </row>
    <row r="7" spans="1:10" x14ac:dyDescent="0.2">
      <c r="A7" s="331"/>
      <c r="B7" s="396" t="s">
        <v>39</v>
      </c>
      <c r="C7" s="397"/>
      <c r="D7" s="397" t="s">
        <v>158</v>
      </c>
      <c r="E7" s="397"/>
      <c r="F7" s="397"/>
      <c r="G7" s="397"/>
      <c r="H7" s="397"/>
      <c r="I7" s="397"/>
      <c r="J7" s="398"/>
    </row>
    <row r="8" spans="1:10" x14ac:dyDescent="0.2">
      <c r="A8" s="332"/>
      <c r="B8" s="396" t="s">
        <v>40</v>
      </c>
      <c r="C8" s="397"/>
      <c r="D8" s="397" t="s">
        <v>66</v>
      </c>
      <c r="E8" s="397"/>
      <c r="F8" s="397"/>
      <c r="G8" s="397"/>
      <c r="H8" s="397"/>
      <c r="I8" s="397"/>
      <c r="J8" s="398"/>
    </row>
    <row r="9" spans="1:10" ht="25.5" x14ac:dyDescent="0.2">
      <c r="A9" s="313" t="s">
        <v>55</v>
      </c>
      <c r="B9" s="399" t="s">
        <v>179</v>
      </c>
      <c r="C9" s="399"/>
      <c r="D9" s="399"/>
      <c r="E9" s="399"/>
      <c r="F9" s="399"/>
      <c r="G9" s="399"/>
      <c r="H9" s="399"/>
      <c r="I9" s="399"/>
      <c r="J9" s="400"/>
    </row>
    <row r="10" spans="1:10" x14ac:dyDescent="0.2">
      <c r="A10" s="338"/>
      <c r="B10" s="307"/>
      <c r="C10" s="307"/>
      <c r="D10" s="330"/>
      <c r="E10" s="330"/>
      <c r="F10" s="330"/>
      <c r="G10" s="330"/>
      <c r="H10" s="330"/>
      <c r="I10" s="330"/>
      <c r="J10" s="339"/>
    </row>
    <row r="11" spans="1:10" ht="18.75" x14ac:dyDescent="0.3">
      <c r="A11" s="340" t="s">
        <v>67</v>
      </c>
      <c r="B11" s="307"/>
      <c r="C11" s="307"/>
      <c r="D11" s="330"/>
      <c r="E11" s="330"/>
      <c r="F11" s="330"/>
      <c r="G11" s="330"/>
      <c r="H11" s="330"/>
      <c r="I11" s="330"/>
      <c r="J11" s="339"/>
    </row>
    <row r="12" spans="1:10" x14ac:dyDescent="0.2">
      <c r="A12" s="356"/>
      <c r="B12" s="307"/>
      <c r="C12" s="307"/>
      <c r="D12" s="307"/>
      <c r="E12" s="307"/>
      <c r="F12" s="307"/>
      <c r="G12" s="307"/>
      <c r="H12" s="307"/>
      <c r="I12" s="307"/>
      <c r="J12" s="308"/>
    </row>
    <row r="13" spans="1:10" x14ac:dyDescent="0.2">
      <c r="A13" s="313" t="s">
        <v>41</v>
      </c>
      <c r="B13" s="341" t="s">
        <v>180</v>
      </c>
      <c r="C13" s="341"/>
      <c r="D13" s="341"/>
      <c r="E13" s="341"/>
      <c r="F13" s="341"/>
      <c r="G13" s="341"/>
      <c r="H13" s="341"/>
      <c r="I13" s="341"/>
      <c r="J13" s="342"/>
    </row>
    <row r="14" spans="1:10" x14ac:dyDescent="0.2">
      <c r="A14" s="344" t="s">
        <v>42</v>
      </c>
      <c r="B14" s="341" t="s">
        <v>181</v>
      </c>
      <c r="C14" s="341"/>
      <c r="D14" s="341"/>
      <c r="E14" s="341"/>
      <c r="F14" s="341"/>
      <c r="G14" s="341"/>
      <c r="H14" s="341"/>
      <c r="I14" s="341"/>
      <c r="J14" s="342"/>
    </row>
    <row r="15" spans="1:10" x14ac:dyDescent="0.2">
      <c r="A15" s="344" t="s">
        <v>43</v>
      </c>
      <c r="B15" s="341" t="s">
        <v>182</v>
      </c>
      <c r="C15" s="341"/>
      <c r="D15" s="341"/>
      <c r="E15" s="341"/>
      <c r="F15" s="341"/>
      <c r="G15" s="341"/>
      <c r="H15" s="341"/>
      <c r="I15" s="341"/>
      <c r="J15" s="342"/>
    </row>
    <row r="16" spans="1:10" x14ac:dyDescent="0.2">
      <c r="A16" s="313" t="s">
        <v>44</v>
      </c>
      <c r="B16" s="341" t="s">
        <v>183</v>
      </c>
      <c r="C16" s="341"/>
      <c r="D16" s="341"/>
      <c r="E16" s="341"/>
      <c r="F16" s="341"/>
      <c r="G16" s="341"/>
      <c r="H16" s="341"/>
      <c r="I16" s="341"/>
      <c r="J16" s="342"/>
    </row>
    <row r="17" spans="1:11" x14ac:dyDescent="0.2">
      <c r="A17" s="348" t="s">
        <v>45</v>
      </c>
      <c r="B17" s="401" t="s">
        <v>20</v>
      </c>
      <c r="C17" s="401" t="s">
        <v>19</v>
      </c>
      <c r="D17" s="401" t="s">
        <v>21</v>
      </c>
      <c r="E17" s="401"/>
      <c r="F17" s="401" t="s">
        <v>22</v>
      </c>
      <c r="G17" s="401"/>
      <c r="H17" s="401" t="s">
        <v>23</v>
      </c>
      <c r="I17" s="402"/>
      <c r="J17" s="403"/>
    </row>
    <row r="18" spans="1:11" x14ac:dyDescent="0.2">
      <c r="A18" s="313" t="s">
        <v>46</v>
      </c>
      <c r="B18" s="350" t="s">
        <v>24</v>
      </c>
      <c r="C18" s="350"/>
      <c r="D18" s="353" t="s">
        <v>25</v>
      </c>
      <c r="E18" s="354"/>
      <c r="F18" s="350" t="s">
        <v>26</v>
      </c>
      <c r="G18" s="350"/>
      <c r="H18" s="350" t="s">
        <v>27</v>
      </c>
      <c r="I18" s="404" t="s">
        <v>19</v>
      </c>
      <c r="J18" s="405"/>
    </row>
    <row r="19" spans="1:11" x14ac:dyDescent="0.2">
      <c r="A19" s="356"/>
      <c r="B19" s="307"/>
      <c r="C19" s="307"/>
      <c r="D19" s="307"/>
      <c r="E19" s="307"/>
      <c r="F19" s="307"/>
      <c r="G19" s="307"/>
      <c r="H19" s="307"/>
      <c r="I19" s="307"/>
      <c r="J19" s="308"/>
    </row>
    <row r="20" spans="1:11" ht="18.75" x14ac:dyDescent="0.3">
      <c r="A20" s="340" t="s">
        <v>68</v>
      </c>
      <c r="B20" s="307"/>
      <c r="C20" s="307"/>
      <c r="D20" s="307"/>
      <c r="E20" s="307"/>
      <c r="F20" s="307"/>
      <c r="G20" s="307"/>
      <c r="H20" s="307"/>
      <c r="I20" s="307"/>
      <c r="J20" s="308"/>
    </row>
    <row r="21" spans="1:11" x14ac:dyDescent="0.2">
      <c r="A21" s="356"/>
      <c r="B21" s="307"/>
      <c r="C21" s="307"/>
      <c r="D21" s="406"/>
      <c r="E21" s="406"/>
      <c r="F21" s="406"/>
      <c r="G21" s="406"/>
      <c r="H21" s="406"/>
      <c r="I21" s="307"/>
      <c r="J21" s="308"/>
      <c r="K21" s="407"/>
    </row>
    <row r="22" spans="1:11" x14ac:dyDescent="0.2">
      <c r="A22" s="357" t="s">
        <v>47</v>
      </c>
      <c r="B22" s="358">
        <v>2011</v>
      </c>
      <c r="C22" s="358">
        <v>2012</v>
      </c>
      <c r="D22" s="358">
        <v>2013</v>
      </c>
      <c r="E22" s="358">
        <v>2014</v>
      </c>
      <c r="F22" s="358">
        <v>2015</v>
      </c>
      <c r="G22" s="358">
        <v>2016</v>
      </c>
      <c r="H22" s="358">
        <v>2017</v>
      </c>
      <c r="I22" s="358">
        <v>2018</v>
      </c>
      <c r="J22" s="359">
        <v>2019</v>
      </c>
      <c r="K22" s="407"/>
    </row>
    <row r="23" spans="1:11" ht="15" x14ac:dyDescent="0.25">
      <c r="A23" s="357" t="s">
        <v>48</v>
      </c>
      <c r="B23" s="408">
        <f>[1]fuente!C21</f>
        <v>9.1270983550160445E-3</v>
      </c>
      <c r="C23" s="408">
        <f>[1]fuente!D21</f>
        <v>7.0242547208626462E-3</v>
      </c>
      <c r="D23" s="408">
        <f>[1]fuente!E21</f>
        <v>3.7758221692043067E-3</v>
      </c>
      <c r="E23" s="408">
        <f>[1]fuente!F21</f>
        <v>9.6516504414618912E-4</v>
      </c>
      <c r="F23" s="408">
        <f>[1]fuente!G21</f>
        <v>0.33762807631392017</v>
      </c>
      <c r="G23" s="409">
        <f>[1]fuente!H21</f>
        <v>3.8125650929052034E-2</v>
      </c>
      <c r="H23" s="410">
        <f>[1]fuente!I21</f>
        <v>4.2588148196609839E-2</v>
      </c>
      <c r="I23" s="410">
        <f>[1]fuente!J21</f>
        <v>4.7572967873823507E-2</v>
      </c>
      <c r="J23" s="411">
        <f>+[2]fuente!K21</f>
        <v>5.3141246289360899E-2</v>
      </c>
      <c r="K23" s="407"/>
    </row>
    <row r="24" spans="1:11" x14ac:dyDescent="0.2">
      <c r="A24" s="333" t="s">
        <v>49</v>
      </c>
      <c r="B24" s="412" t="s">
        <v>184</v>
      </c>
      <c r="C24" s="412"/>
      <c r="D24" s="412"/>
      <c r="E24" s="412"/>
      <c r="F24" s="412"/>
      <c r="G24" s="412"/>
      <c r="H24" s="412"/>
      <c r="I24" s="412"/>
      <c r="J24" s="413"/>
      <c r="K24" s="407"/>
    </row>
    <row r="25" spans="1:11" ht="25.5" customHeight="1" x14ac:dyDescent="0.2">
      <c r="A25" s="313" t="s">
        <v>50</v>
      </c>
      <c r="B25" s="341" t="s">
        <v>185</v>
      </c>
      <c r="C25" s="341"/>
      <c r="D25" s="341"/>
      <c r="E25" s="341"/>
      <c r="F25" s="341"/>
      <c r="G25" s="341"/>
      <c r="H25" s="341"/>
      <c r="I25" s="341"/>
      <c r="J25" s="342"/>
      <c r="K25" s="407"/>
    </row>
    <row r="26" spans="1:11" x14ac:dyDescent="0.2">
      <c r="A26" s="356"/>
      <c r="B26" s="307"/>
      <c r="C26" s="307"/>
      <c r="D26" s="307"/>
      <c r="E26" s="307"/>
      <c r="F26" s="307"/>
      <c r="G26" s="307"/>
      <c r="H26" s="307"/>
      <c r="I26" s="307"/>
      <c r="J26" s="308"/>
    </row>
    <row r="27" spans="1:11" ht="18.75" x14ac:dyDescent="0.3">
      <c r="A27" s="340" t="s">
        <v>69</v>
      </c>
      <c r="B27" s="307"/>
      <c r="C27" s="307"/>
      <c r="D27" s="307"/>
      <c r="E27" s="307"/>
      <c r="F27" s="307"/>
      <c r="G27" s="307"/>
      <c r="H27" s="307"/>
      <c r="I27" s="307"/>
      <c r="J27" s="308"/>
    </row>
    <row r="28" spans="1:11" x14ac:dyDescent="0.2">
      <c r="A28" s="356"/>
      <c r="B28" s="307"/>
      <c r="C28" s="307"/>
      <c r="D28" s="307"/>
      <c r="E28" s="307"/>
      <c r="F28" s="307"/>
      <c r="G28" s="307"/>
      <c r="H28" s="307"/>
      <c r="I28" s="307"/>
      <c r="J28" s="308"/>
    </row>
    <row r="29" spans="1:11" x14ac:dyDescent="0.2">
      <c r="A29" s="333" t="s">
        <v>51</v>
      </c>
      <c r="B29" s="341" t="s">
        <v>186</v>
      </c>
      <c r="C29" s="341"/>
      <c r="D29" s="341"/>
      <c r="E29" s="341"/>
      <c r="F29" s="341"/>
      <c r="G29" s="341"/>
      <c r="H29" s="341"/>
      <c r="I29" s="341"/>
      <c r="J29" s="342"/>
    </row>
    <row r="30" spans="1:11" x14ac:dyDescent="0.2">
      <c r="A30" s="333" t="s">
        <v>52</v>
      </c>
      <c r="B30" s="412" t="s">
        <v>187</v>
      </c>
      <c r="C30" s="412"/>
      <c r="D30" s="412"/>
      <c r="E30" s="412"/>
      <c r="F30" s="412"/>
      <c r="G30" s="412"/>
      <c r="H30" s="412"/>
      <c r="I30" s="412"/>
      <c r="J30" s="413"/>
    </row>
    <row r="31" spans="1:11" ht="25.5" x14ac:dyDescent="0.2">
      <c r="A31" s="333" t="s">
        <v>53</v>
      </c>
      <c r="B31" s="341" t="s">
        <v>188</v>
      </c>
      <c r="C31" s="341"/>
      <c r="D31" s="341"/>
      <c r="E31" s="341"/>
      <c r="F31" s="341"/>
      <c r="G31" s="341"/>
      <c r="H31" s="341"/>
      <c r="I31" s="341"/>
      <c r="J31" s="342"/>
    </row>
    <row r="32" spans="1:11" x14ac:dyDescent="0.2">
      <c r="A32" s="356"/>
      <c r="B32" s="307"/>
      <c r="C32" s="307"/>
      <c r="D32" s="307"/>
      <c r="E32" s="307"/>
      <c r="F32" s="307"/>
      <c r="G32" s="307"/>
      <c r="H32" s="307"/>
      <c r="I32" s="307"/>
      <c r="J32" s="308"/>
    </row>
    <row r="33" spans="1:10" s="307" customFormat="1" ht="15.75" x14ac:dyDescent="0.25">
      <c r="A33" s="414" t="s">
        <v>54</v>
      </c>
      <c r="B33" s="415"/>
      <c r="C33" s="415"/>
      <c r="D33" s="415"/>
      <c r="E33" s="415"/>
      <c r="F33" s="415"/>
      <c r="G33" s="415"/>
      <c r="H33" s="415"/>
      <c r="I33" s="415"/>
      <c r="J33" s="416"/>
    </row>
    <row r="34" spans="1:10" x14ac:dyDescent="0.2">
      <c r="A34" s="356"/>
      <c r="B34" s="307"/>
      <c r="C34" s="307"/>
      <c r="D34" s="307"/>
      <c r="E34" s="307"/>
      <c r="F34" s="307"/>
      <c r="G34" s="307"/>
      <c r="H34" s="307"/>
      <c r="I34" s="307"/>
      <c r="J34" s="308"/>
    </row>
    <row r="35" spans="1:10" x14ac:dyDescent="0.2">
      <c r="A35" s="373" t="s">
        <v>28</v>
      </c>
      <c r="B35" s="374"/>
      <c r="C35" s="374"/>
      <c r="D35" s="374"/>
      <c r="E35" s="374"/>
      <c r="F35" s="374"/>
      <c r="G35" s="374"/>
      <c r="H35" s="374"/>
      <c r="I35" s="374"/>
      <c r="J35" s="375"/>
    </row>
    <row r="36" spans="1:10" x14ac:dyDescent="0.2">
      <c r="A36" s="376" t="s">
        <v>29</v>
      </c>
      <c r="B36" s="351"/>
      <c r="C36" s="351"/>
      <c r="D36" s="351"/>
      <c r="E36" s="351"/>
      <c r="F36" s="351"/>
      <c r="G36" s="351" t="s">
        <v>30</v>
      </c>
      <c r="H36" s="351"/>
      <c r="I36" s="351"/>
      <c r="J36" s="377"/>
    </row>
    <row r="37" spans="1:10" x14ac:dyDescent="0.2">
      <c r="A37" s="417" t="s">
        <v>189</v>
      </c>
      <c r="B37" s="418"/>
      <c r="C37" s="418"/>
      <c r="D37" s="418"/>
      <c r="E37" s="418"/>
      <c r="F37" s="418"/>
      <c r="G37" s="341" t="s">
        <v>190</v>
      </c>
      <c r="H37" s="341"/>
      <c r="I37" s="341"/>
      <c r="J37" s="342"/>
    </row>
    <row r="38" spans="1:10" x14ac:dyDescent="0.2">
      <c r="A38" s="419" t="s">
        <v>31</v>
      </c>
      <c r="B38" s="420"/>
      <c r="C38" s="420"/>
      <c r="D38" s="420"/>
      <c r="E38" s="420"/>
      <c r="F38" s="420"/>
      <c r="G38" s="420"/>
      <c r="H38" s="420"/>
      <c r="I38" s="420"/>
      <c r="J38" s="421"/>
    </row>
    <row r="39" spans="1:10" ht="13.5" thickBot="1" x14ac:dyDescent="0.25">
      <c r="A39" s="422" t="s">
        <v>191</v>
      </c>
      <c r="B39" s="423"/>
      <c r="C39" s="423"/>
      <c r="D39" s="423"/>
      <c r="E39" s="423"/>
      <c r="F39" s="423"/>
      <c r="G39" s="423"/>
      <c r="H39" s="423"/>
      <c r="I39" s="423"/>
      <c r="J39" s="424"/>
    </row>
  </sheetData>
  <mergeCells count="33">
    <mergeCell ref="A37:F37"/>
    <mergeCell ref="G37:J37"/>
    <mergeCell ref="A38:J38"/>
    <mergeCell ref="A39:J39"/>
    <mergeCell ref="B29:J29"/>
    <mergeCell ref="B30:J30"/>
    <mergeCell ref="B31:J31"/>
    <mergeCell ref="A33:I33"/>
    <mergeCell ref="A35:J35"/>
    <mergeCell ref="A36:F36"/>
    <mergeCell ref="G36:J36"/>
    <mergeCell ref="B16:J16"/>
    <mergeCell ref="I17:J17"/>
    <mergeCell ref="D18:E18"/>
    <mergeCell ref="I18:J18"/>
    <mergeCell ref="B24:J24"/>
    <mergeCell ref="B25:J25"/>
    <mergeCell ref="B8:C8"/>
    <mergeCell ref="D8:J8"/>
    <mergeCell ref="B9:J9"/>
    <mergeCell ref="B13:J13"/>
    <mergeCell ref="B14:J14"/>
    <mergeCell ref="B15:J15"/>
    <mergeCell ref="A1:J1"/>
    <mergeCell ref="A3:J3"/>
    <mergeCell ref="B4:J4"/>
    <mergeCell ref="D5:F5"/>
    <mergeCell ref="G5:J5"/>
    <mergeCell ref="A6:A8"/>
    <mergeCell ref="B6:C6"/>
    <mergeCell ref="D6:J6"/>
    <mergeCell ref="B7:C7"/>
    <mergeCell ref="D7:J7"/>
  </mergeCells>
  <pageMargins left="0.7" right="0.7" top="0.75" bottom="0.75" header="0.3" footer="0.3"/>
  <pageSetup scale="6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INCREMENTO RED VIAL ASFALTADA</vt:lpstr>
      <vt:lpstr>INCREMENTO RED VIAL CAMINO RURA</vt:lpstr>
      <vt:lpstr>INCREMENTO RED VIAL TERRACERÍA</vt:lpstr>
      <vt:lpstr>% RED VIAL REGISTRADA</vt:lpstr>
      <vt:lpstr>VELOCIDAD PROMEDIO C-A 1</vt:lpstr>
      <vt:lpstr>VELOCIDAD PROMEDIO CA-2 </vt:lpstr>
      <vt:lpstr>VELOCIDAD PROMEDIO CA-9</vt:lpstr>
      <vt:lpstr>DÉFICIT HABITACIONAL</vt:lpstr>
      <vt:lpstr>DÉFICIT CUALITATIVO</vt:lpstr>
      <vt:lpstr>DÉFICIT CUANTITATIVO</vt:lpstr>
      <vt:lpstr>'% RED VIAL REGISTRADA'!Área_de_impresión</vt:lpstr>
      <vt:lpstr>'DÉFICIT HABITACIONAL'!Área_de_impresión</vt:lpstr>
      <vt:lpstr>'INCREMENTO RED VIAL ASFALTADA'!Área_de_impresión</vt:lpstr>
      <vt:lpstr>'INCREMENTO RED VIAL CAMINO RURA'!Área_de_impresión</vt:lpstr>
      <vt:lpstr>'INCREMENTO RED VIAL TERRACERÍA'!Área_de_impresión</vt:lpstr>
      <vt:lpstr>'VELOCIDAD PROMEDIO C-A 1'!Área_de_impresión</vt:lpstr>
      <vt:lpstr>'VELOCIDAD PROMEDIO CA-2 '!Área_de_impresión</vt:lpstr>
      <vt:lpstr>'VELOCIDAD PROMEDIO CA-9'!Área_de_impresión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Administratr</dc:creator>
  <cp:lastModifiedBy>Luz Maria Urcuyo Mendoza</cp:lastModifiedBy>
  <cp:lastPrinted>2016-04-29T15:08:05Z</cp:lastPrinted>
  <dcterms:created xsi:type="dcterms:W3CDTF">2013-04-29T10:16:38Z</dcterms:created>
  <dcterms:modified xsi:type="dcterms:W3CDTF">2016-04-29T15:08:08Z</dcterms:modified>
</cp:coreProperties>
</file>