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5" windowWidth="9600" windowHeight="5040"/>
  </bookViews>
  <sheets>
    <sheet name="DGC" sheetId="16" r:id="rId1"/>
    <sheet name="FSS" sheetId="17" r:id="rId2"/>
    <sheet name="UCEE 14 y 96" sheetId="18" r:id="rId3"/>
    <sheet name="UDEVIPO" sheetId="11" r:id="rId4"/>
    <sheet name="INSIVUMEH" sheetId="12" r:id="rId5"/>
    <sheet name="PROVIAL" sheetId="13" r:id="rId6"/>
    <sheet name="FONDETEL" sheetId="14" r:id="rId7"/>
    <sheet name="TGW" sheetId="15" r:id="rId8"/>
  </sheets>
  <definedNames>
    <definedName name="_xlnm._FilterDatabase" localSheetId="0" hidden="1">DGC!$A$4:$R$85</definedName>
    <definedName name="_xlnm._FilterDatabase" localSheetId="6" hidden="1">FONDETEL!$A$4:$T$9</definedName>
    <definedName name="_xlnm._FilterDatabase" localSheetId="1" hidden="1">FSS!$A$4:$T$61</definedName>
    <definedName name="_xlnm._FilterDatabase" localSheetId="4" hidden="1">INSIVUMEH!$A$4:$T$7</definedName>
    <definedName name="_xlnm._FilterDatabase" localSheetId="5" hidden="1">PROVIAL!$A$4:$T$9</definedName>
    <definedName name="_xlnm._FilterDatabase" localSheetId="7" hidden="1">TGW!$A$4:$T$9</definedName>
    <definedName name="_xlnm._FilterDatabase" localSheetId="2" hidden="1">'UCEE 14 y 96'!$A$4:$R$23</definedName>
    <definedName name="_xlnm._FilterDatabase" localSheetId="3" hidden="1">UDEVIPO!$A$4:$S$9</definedName>
    <definedName name="_xlnm.Print_Area" localSheetId="0">DGC!$A$1:$U$88</definedName>
    <definedName name="_xlnm.Print_Titles" localSheetId="0">DGC!$1:$5</definedName>
  </definedNames>
  <calcPr calcId="144525"/>
</workbook>
</file>

<file path=xl/calcChain.xml><?xml version="1.0" encoding="utf-8"?>
<calcChain xmlns="http://schemas.openxmlformats.org/spreadsheetml/2006/main">
  <c r="Q25" i="18" l="1"/>
  <c r="P25" i="18"/>
  <c r="U20" i="15" l="1"/>
  <c r="U10" i="14"/>
  <c r="U10" i="13"/>
  <c r="U10" i="12"/>
  <c r="T10" i="11"/>
  <c r="S117" i="18"/>
  <c r="S116" i="18"/>
  <c r="S25" i="18"/>
  <c r="U61" i="17"/>
  <c r="S86" i="16"/>
  <c r="S45" i="16"/>
  <c r="S37" i="16"/>
  <c r="S36" i="16"/>
  <c r="S12" i="16"/>
  <c r="S11" i="16"/>
  <c r="S10" i="16"/>
  <c r="S8" i="16"/>
  <c r="S33" i="16" s="1"/>
  <c r="S87" i="16" s="1"/>
  <c r="R25" i="18"/>
  <c r="S38" i="16"/>
  <c r="S39" i="16"/>
  <c r="S54" i="16" s="1"/>
  <c r="R7" i="16" l="1"/>
  <c r="Q124" i="18" l="1"/>
  <c r="R61" i="17"/>
  <c r="T10" i="12" l="1"/>
  <c r="S10" i="12"/>
  <c r="R10" i="12"/>
  <c r="T20" i="15"/>
  <c r="S20" i="15"/>
  <c r="R20" i="15"/>
  <c r="T10" i="14"/>
  <c r="S10" i="14"/>
  <c r="R10" i="14"/>
  <c r="T10" i="13"/>
  <c r="S10" i="13"/>
  <c r="R10" i="13"/>
  <c r="S10" i="11"/>
  <c r="R10" i="11"/>
  <c r="Q10" i="11"/>
  <c r="R116" i="18"/>
  <c r="Q116" i="18"/>
  <c r="P116" i="18"/>
  <c r="P117" i="18" s="1"/>
  <c r="Q117" i="18" l="1"/>
  <c r="R117" i="18"/>
  <c r="T61" i="17"/>
  <c r="S61" i="17"/>
  <c r="R86" i="16" l="1"/>
  <c r="Q86" i="16"/>
  <c r="P86" i="16"/>
  <c r="Q54" i="16"/>
  <c r="Q33" i="16"/>
  <c r="P33" i="16"/>
  <c r="Q87" i="16" l="1"/>
  <c r="R45" i="16"/>
  <c r="P42" i="16"/>
  <c r="P54" i="16" s="1"/>
  <c r="P87" i="16" s="1"/>
  <c r="R37" i="16"/>
  <c r="R36" i="16"/>
  <c r="R12" i="16"/>
  <c r="R11" i="16"/>
  <c r="R10" i="16"/>
  <c r="R8" i="16"/>
  <c r="R54" i="16" l="1"/>
  <c r="T54" i="16" s="1"/>
  <c r="R33" i="16"/>
  <c r="R87" i="16" l="1"/>
  <c r="T33" i="16"/>
</calcChain>
</file>

<file path=xl/sharedStrings.xml><?xml version="1.0" encoding="utf-8"?>
<sst xmlns="http://schemas.openxmlformats.org/spreadsheetml/2006/main" count="2581" uniqueCount="608">
  <si>
    <t>MINISTERIO DE COMUNICACIONES, INFRAESTRUCTURA Y VIVIENDA</t>
  </si>
  <si>
    <t>No.</t>
  </si>
  <si>
    <t>SNIP</t>
  </si>
  <si>
    <t>NOMBRE DEL PROYECTO</t>
  </si>
  <si>
    <t>UBICACIÓN GEOGRÁFICA</t>
  </si>
  <si>
    <t>POBLACIÓN BENEFICIADA</t>
  </si>
  <si>
    <t>DEPARTAMENTO</t>
  </si>
  <si>
    <t>HOMBRES</t>
  </si>
  <si>
    <t>MUJERES</t>
  </si>
  <si>
    <t>MEJORAMIENTO CARRETERA RN-11 TRAMO PATULUL SUCHITEPEQUEZ EST. 152+26 A SAN LUCAS TOLIMAN EST. 176+816, SOLOLA</t>
  </si>
  <si>
    <t>SOLOLA</t>
  </si>
  <si>
    <t>SAN LUCAS TOLIMAN</t>
  </si>
  <si>
    <t>MEJORAMIENTO CARRETERA RN-9 NORTE, EST. 377+360 A 406+560 TRAMO SAN MATEO IXTATAN - BARILLAS, HUEHUETENANGO</t>
  </si>
  <si>
    <t>HUEHUETENANGO</t>
  </si>
  <si>
    <t>BARILLAS</t>
  </si>
  <si>
    <t xml:space="preserve"> MEJORAMIENTO CARRETERA RN-01 ROTONDA LA LICORERA ESTACION 204+300 ENTRADA SAN JUAN OSTUNCALCO ESTACION 214+300 QUETZALTENANGO</t>
  </si>
  <si>
    <t>QUETZALTENANAGO</t>
  </si>
  <si>
    <t>OSTUNCALCO</t>
  </si>
  <si>
    <t>MEJORAMIENTO CARRETERA RN-01 SALIDA SAN JUAN OSTUNCALCO EST. 214+700, QUETZALTENANGO A ENTRADA SAN PEDRO SACATEPEQUEZ EST. 247+400, SAN MARCOS</t>
  </si>
  <si>
    <t>QUETZALTENANGO</t>
  </si>
  <si>
    <t xml:space="preserve">SAN JUAN OSTUNCALCO </t>
  </si>
  <si>
    <t xml:space="preserve">
79,761
</t>
  </si>
  <si>
    <t>MEJORAMIENTO CARRETERA TRAMO ROTONDA DE LOS TRIBUNALES A ROTONDA DE LA LICORERA, QUETZALTENANGO (PAVIMENTACION)</t>
  </si>
  <si>
    <t>MEJORAMIENTO DE CARRETERA RUTA RN-9 N TRAMO SALIDA DE HUEHUETENANGO (EST. 262+650) A ENTRADA DE CHIANTLA (EST. 267+300) HUEHUETENANGO</t>
  </si>
  <si>
    <t xml:space="preserve"> MEJORAMIENTO CARRETERA BIF CA-01 OCCIDENTE KILOMETRO 149+500 RD-04 SANTA LUCIA UTATLAN-SAN PEDRO LA LAGUNA, SOLOLA (PAVIMENTACION)</t>
  </si>
  <si>
    <t>SAN PEDRO LA LAGUNA</t>
  </si>
  <si>
    <t>MEJORAMIENTO CARRETERA PUENTE EL MOTAGUA - ALDEA LLANO GRANDE, SALAMA, BAJA VERAPAZ</t>
  </si>
  <si>
    <t>BAJA VERAPAZ</t>
  </si>
  <si>
    <t>SALAMA</t>
  </si>
  <si>
    <t>MEJORAMIENTO CARRETERA SAN ANTONIO SUCHITEPEQUEZ COMUNIAD CHOCOLA-SANTO TOMAS LA UNION, SUCHITEPEQUEZ</t>
  </si>
  <si>
    <t>SUCHITEPEQUEZ</t>
  </si>
  <si>
    <t>SAN ANTONIO SUCHITEPEQUEZ</t>
  </si>
  <si>
    <t>MEJORAMIENTO CARRETERA RUTA CPR-QUE-25 TRAMO SAN JERONIMO HACIA EL PALMAR, SECTOR CHUVA COLOMBA, QUETZALTENANGO</t>
  </si>
  <si>
    <t>COLOMBA</t>
  </si>
  <si>
    <t>MEJORAMIENTO CARRETERA TRAMO SAN JUÁN SACATEPÉQUEZ-BIFURCACIÓN PACHALI-PACHALUM, QUICHÉ</t>
  </si>
  <si>
    <t>QUICHÉ</t>
  </si>
  <si>
    <t>PACHALI-PACHALUM</t>
  </si>
  <si>
    <t xml:space="preserve"> MEJORAMIENTO CARRETERA TRAMO PAJAPITA- BIF RN 13, EL TUMBADOR SAN MARCOS (PAVIMENTACION)</t>
  </si>
  <si>
    <t>SAN MARCOS</t>
  </si>
  <si>
    <t>EL TUMBADOR</t>
  </si>
  <si>
    <t>MEJORAMIENTO CARRETERA TRAMO CRUCE A PUENTE LA BARRANQUILLA HACIA PLAN BUENA VISTA, DEL KM. 66 AL KM. 70, SANARATE, EL PROGRESO</t>
  </si>
  <si>
    <t>EL PROGRESO</t>
  </si>
  <si>
    <t>SANARATE</t>
  </si>
  <si>
    <t>MEJORAMIENTO CARRETERA RN-01 DESVIO DE CA-01 A SOLOLA, SOLOLA A PANAJACHEL, SOLOLA (PAVIMENTACION)</t>
  </si>
  <si>
    <t>PANAJACHEL</t>
  </si>
  <si>
    <t>MEJORAMIENTO CARRETERA TRAMO BIF. CA-09 NORTE KM 46.86 ENTRADA FINCA SAN MIGUEL - ALDEA EL CARMEN, SANARATE, EL PROGRESO (PAVIMENTACION)</t>
  </si>
  <si>
    <t>MEJORAMIENTO CARRETERA SAN PEDRO PINULA JALAPA, HACIA SAN DIEGO ZACAPA (PAVIMENTACION)</t>
  </si>
  <si>
    <t>SAN DIEGO</t>
  </si>
  <si>
    <t>ZACAPA</t>
  </si>
  <si>
    <t xml:space="preserve">MEJORAMIENTO CARRETERA BIF SANTA CRUZ DEL QUICHE-SAN ANTONIO ILOTENANGO Y RD TOTO 01 </t>
  </si>
  <si>
    <t>QUICHE</t>
  </si>
  <si>
    <t>SANTA CRUZ DEL QUICHE</t>
  </si>
  <si>
    <t xml:space="preserve">MEJORAMIENTO CARRETERA BIF SANTA CRUZ DEL QUICHE-SAN PEDRO JOCOPILAS, ALDEA SAN PABLO, QUICHE </t>
  </si>
  <si>
    <t>MEJORAMIENTO CARRETERA RD-QUE-13, TRAMO SAN CARLOS SIJA - HUITAN, QUETZALTENANGO</t>
  </si>
  <si>
    <t>HUITAN</t>
  </si>
  <si>
    <t>MEJORAMIENTO CARRETERA RD-05, TRAMO SAN ANDRES SAJCABAJA-CANILLA, QUICHE (PAVIMENTACION)</t>
  </si>
  <si>
    <t>CANILLA</t>
  </si>
  <si>
    <t>MEJORAMIENTO CARRETERA RD-QUE-13 221+100 A 223+300, COATEPEQUE, QUETZALTENANGO</t>
  </si>
  <si>
    <t>COATEPEQUE</t>
  </si>
  <si>
    <t>MEJORAMIENTO CARRETERA RD-QUE-13 212+300 A 216+640, ALDEA EL ROSARIO, GENOVA, QUETZALTENANGO</t>
  </si>
  <si>
    <t>GENOVA</t>
  </si>
  <si>
    <t>MEJORAMIENTO CARRETERA CIRCUNVALACION COLOMBA COSTA CUCA RD-QUE-12 DE 222+000 A 224+710 QUETZALTENANGO</t>
  </si>
  <si>
    <t>MEJORAMIENTO CARRETERA TRAMO CASERIO CHUENA (KM 17+500)ALDEA LOS HORCONES - ALDEA LLANO GRANDE - ALDEA LA CAL - ALDEA CUCAL - BIF. CA01 OCCIDENTE, MALACATANCITO, HUEHUETENANGO (PAVIMENTACION)</t>
  </si>
  <si>
    <t xml:space="preserve">MALACATANCITO </t>
  </si>
  <si>
    <t>MEJORAMIENTO CARRETERA TRAMO ENTRADA PUENTE CANTZELA (KM 11+644)CASERIO EL ARENAL - ALDEA CHANXAJ (KM 19+745), SAN GASPAR IXCHIL, HUEHUETENANGO (PAVIMENTACION)</t>
  </si>
  <si>
    <t>SAN GASPAR IXCHIL</t>
  </si>
  <si>
    <t>MEJORAMIENTO CARRETERA RD-PET-04, BIF CA-13 YAXHA, ESTACION 521+850 - 533+015, FLORES, PETEN</t>
  </si>
  <si>
    <t>PETEN</t>
  </si>
  <si>
    <t>FLORES</t>
  </si>
  <si>
    <t>MEJORAMIENTO CARRETERA RD-QUE-16 EST. 228+600 HACIA EST. 230+650, PALESTINA DE LOS ALTOS-ALDEA SAN JOSE BUENA VISTA, QUETZALTENANGO</t>
  </si>
  <si>
    <t xml:space="preserve"> PALESTINA DE LOS ALTOS</t>
  </si>
  <si>
    <t>MEJORAMIENTO CARRETERA RDSM-01 MONUMENTO JUSTO RUFINO BARRIOS EST. 262+980 HACIA SAN LORENZO EST. 271+680, SAN MARCOS</t>
  </si>
  <si>
    <t>SAN LORENZO</t>
  </si>
  <si>
    <t>IZABAL</t>
  </si>
  <si>
    <t>PUERTO BARRIOS</t>
  </si>
  <si>
    <t>TOTONICAPAN</t>
  </si>
  <si>
    <t>MUNICIPAL TOTONICAPAN- MUNICIPAL HUEHUETENANGO</t>
  </si>
  <si>
    <t>MEJORAMIENTO CARRETERA TRAMO CA-10 BIFURCACION CA-9, RIO HONDO Y ESTANZUELA ZACAPA (PAVIMENTACION)</t>
  </si>
  <si>
    <t>RIO HONDO</t>
  </si>
  <si>
    <t>MEJORAMIENTO CARRETERA CA-14 EL RANCHO EL PROGRESO HACIA CUMBRE SANTA ELENA, COBÁN ALTA VERAPAZ (PAVIMENTACION)</t>
  </si>
  <si>
    <t>ALTA VERAPAZ</t>
  </si>
  <si>
    <t>COBÁN</t>
  </si>
  <si>
    <t>MEJORAMIENTO CARRETERA RUTA CA-13 TRAMO IXLU-MONTERREY FLORES, PETEN (PAVIMENTACION)</t>
  </si>
  <si>
    <t>MEJORAMIENTO CARRETERA RUTA NACIONAL 11 TRAMO BIF KM 142 HACIA TECOJATE, NUEVA CONCEPCION Y RUTA RD-ESC-27 Y TRAMO LA HORQUETA TIQUISATE A NUEVA CONCEPCION, ESCUINTLA (PAVIMENTACION)</t>
  </si>
  <si>
    <t>ESCUINTLA</t>
  </si>
  <si>
    <t>TIQUISATE-NUEVA CONCEPCION</t>
  </si>
  <si>
    <t>MEJORAMIENTO CAMINO RURAL PARAJE TZANCORRAL-CANTON GUALTUX SANTA LUCIA LA REFORMA, TOTONICAPAN</t>
  </si>
  <si>
    <t>SANTA LUCIA LA REFORMA</t>
  </si>
  <si>
    <t>CONSTRUCCION PASO A DESNIVEL KM. 14+700 CA-1 CALZADA ROOSEVELT, MIXCO, GUATEMALA</t>
  </si>
  <si>
    <t>GUATEMALA</t>
  </si>
  <si>
    <t>MIXCO</t>
  </si>
  <si>
    <t>MEJORAMIENTO CAMINO RURAL ALDEA BARRANECHE, MUNICIPIO DE TOTONICAPAN, DEPARTAMENTO DE TOTONICAPAN</t>
  </si>
  <si>
    <t>MEJORAMIENTO CAMINO RURAL ALDEA RANCHO DE TEJA, SAN FRANCISCO EL ALTO, TOTONICAPAN</t>
  </si>
  <si>
    <t>SAN FRANCISCO EL ALTO</t>
  </si>
  <si>
    <t>MEJORAMIENTO CAMINO RURAL CANTON RANCHO DE TEJA, TOTONICAPAN, TOTONICAPAN</t>
  </si>
  <si>
    <t>MEJORAMIENTO CAMINO RURAL ALDEA CHIRRENOX, SAN FRANCISCO EL ALTO, TOTONICAPAN</t>
  </si>
  <si>
    <t>MEJORAMIENTO CAMINO RURAL PARAJE CHOQUISIS CHICHAJ Y CHOCOBALA, ALDEA TZANJON MOMOSTENANGO TOTONICAPAN</t>
  </si>
  <si>
    <t>MOMOSTENANGO</t>
  </si>
  <si>
    <t>MEJORAMIENTO CAMINO RURAL PARAJE PASAKQUIM-ALDEA PATACHAJ SAN CRISTOBAL, TOTONICAPAN</t>
  </si>
  <si>
    <t>SAN CRISTOBAL</t>
  </si>
  <si>
    <t>MEJORAMIENTO CAMINO RURAL CASERIO CAFETALES HACIA CRUZ-CHE 1, SANTA CRUZ DEL QUICHE, QUICHE</t>
  </si>
  <si>
    <t>MEJORAMIENTO CAMINO RURAL CENTRO PARAJE XEQUIAC-CANTON XANTUN, TOTONICAPAN</t>
  </si>
  <si>
    <t>MEJORAMIENTO CAMINO RURAL XOLABAJ A ALDEA PALOMORA, SAN ANDRES XECUL, TOTONICAPAN</t>
  </si>
  <si>
    <t>SAN ANDRES XECUL</t>
  </si>
  <si>
    <t>MEJORAMIENTO CAMINO RURAL PARAJE PACHAQUIJCHAJ-ALDEA PATACHAJ, SAN CRISTOBAL, TOTONICAPAN</t>
  </si>
  <si>
    <t>MEJORAMIENTO CAMINO RURAL CASERIO PASUC-ALDEA LOS CIPRESES MOMOSTENANGO, TOTONICAPAN</t>
  </si>
  <si>
    <t>MEJORAMIENTO CAMINO RURAL PARAJE CHI-PEDRO CHISAC ALDEA SAN ANTONIO SIJA, SAN FRANCISCO EL ALTO, TOTONICAPAN</t>
  </si>
  <si>
    <t xml:space="preserve"> TOTONICAPAN</t>
  </si>
  <si>
    <t xml:space="preserve"> MEJORAMIENTO CAMINO RURAL ALDEA XEQUEMEYA A CASERIO RACHOQUEL, MOMOSTENANGO, TOTONICAPAN</t>
  </si>
  <si>
    <t>CONSTRUCCION CAMINO RURAL MANZANOTES-GUALAN, RD ZAC-03 DIF RD-13</t>
  </si>
  <si>
    <t xml:space="preserve">GUALAN </t>
  </si>
  <si>
    <t>MEJORAMIENTO CAMINO RURAL A JUMAYTEPEQUE,NUEVA SANTA ROSA, ESTACION 76+210 A 80+410, SANTA ROSA</t>
  </si>
  <si>
    <t>SANTA ROSA</t>
  </si>
  <si>
    <t xml:space="preserve">NUEVA SANTA ROSA </t>
  </si>
  <si>
    <t>MEJORAMIENTO CAMINO RURAL ALDEA XAXMOXAN-ALDEA XECOL AMAJCHEL Y AMAJCHEL CENTRO-SANTA CLARA, CHAJUL, QUICHE</t>
  </si>
  <si>
    <t>CHAJUL</t>
  </si>
  <si>
    <t>MONTO FORMULADO  DE ANTEPROYECTO 2017 Q.</t>
  </si>
  <si>
    <t>MUNICIPIO</t>
  </si>
  <si>
    <t>AMPLIACIÓN CARRETERA A CUATRO CARRILES TRAMO: CA-2 OCCIDENTE, COCALES - TECÚN UMÁN.</t>
  </si>
  <si>
    <t>SUCHITEPÉQUEZ, RETALHULEU, QUETZALTENANGO, SAN MARCOS.</t>
  </si>
  <si>
    <t>CONSTRUCCIÓN CARRETERA CA-9 NORTE, TRAMO III: SANARATE - EL RANCHO.</t>
  </si>
  <si>
    <t>SANARATE, GUASTATOYA, EL JÍCARO, SAN AGUSTÍN ACASAGUASTLÁN.</t>
  </si>
  <si>
    <t>AMPLIACIÓN A CUATRO CARRILES DE LA RUTA CA-2 ORIENTE, ESCUINTLA - CIUDAD PEDRO DE ALVARADO</t>
  </si>
  <si>
    <t>ESCUINTLA, SANTA ROSA, JUTIAPA.</t>
  </si>
  <si>
    <t>CONSTRUCCIÓN CARRETERA FRANJA TRANSVERSAL DEL NORTE (FRONTERA CON MÉXICO - MODESTO MÉNDEZ, IZABAL)</t>
  </si>
  <si>
    <t>IZABAL, ALTA VERAPAZ, QUICHÉ, HUEHUETENANGO.</t>
  </si>
  <si>
    <t xml:space="preserve"> NENTÓN, SAN MATEO IXTATÁN, BARILLAS, IXCÁN, RAXRUHÁ, COBÁN, CHISEC, FRAY BARTOLOMÉ DE LAS CASAS, CHAHAL, EL ESTOR, LIVINGSTON.</t>
  </si>
  <si>
    <t>MEJORAMIENTO CARRETERA, TRAMO: BARBERENA - EL MOLINO - SAN CRISTÓBAL FRONTERA Y ACCESO EL MOLINO - VALLE NUEVO (REHABILITACIÓN).</t>
  </si>
  <si>
    <t>SANTA ROSA, JUTIAPA</t>
  </si>
  <si>
    <t>BARBERENA, CUILAPA, ORATORIO, JALPATAGUA, MOYUTA.</t>
  </si>
  <si>
    <t>MEJORAMIENTO Y PAVIMENTACIÓN DE LA RD- SCH-14, TRAMO: ALDEA PANABAJ - CHICACAO</t>
  </si>
  <si>
    <t>SOLOLÁ, SUCHITEPÉQUEZ</t>
  </si>
  <si>
    <t>SANTIAGO ATITLÁN, CHICACAO</t>
  </si>
  <si>
    <t>CONSTRUCCIÓN CARRETERA LIBRAMIENTO CABECERA DEPARTAMENTAL CHIMALTENANGO, RUTA CA-1 OCC, TRAMO: KM 48 (SAN MIGUEL MORAZÁN) - KM 62 CA-1 OCC.</t>
  </si>
  <si>
    <t>CHIMALTENANGO</t>
  </si>
  <si>
    <t>EL TEJAR, CHIMALTENANGO, TECPÁN GUATEMALA.</t>
  </si>
  <si>
    <t xml:space="preserve">CONSTRUCCIÓN CARRETERA RD QUI-21 TRAMO IV: SAN JUAN CHACTELA - IXCÁN, LONGITUD 45,6 KM. </t>
  </si>
  <si>
    <t>IXCÁN, CHICAMÁN, USPANTÁN.</t>
  </si>
  <si>
    <t>RÍO BLANCO, SAN ANTONIO SACATEPÉQUEZ</t>
  </si>
  <si>
    <t>GUATEMALA, JALAPA</t>
  </si>
  <si>
    <t>PALENCIA, SANYUYO</t>
  </si>
  <si>
    <t>JALAPA</t>
  </si>
  <si>
    <t>SAN CARLOS ALZATATE</t>
  </si>
  <si>
    <t>MATAQUESQUINTLA, JALAPA, SAN JOSÉ PINULA</t>
  </si>
  <si>
    <t>JUTIAPA, CHIQUIMULA</t>
  </si>
  <si>
    <t>SANTA CATARINA MITA, AGUA BLANCA, IPALA.</t>
  </si>
  <si>
    <t>CHIQUIMULA</t>
  </si>
  <si>
    <t>SAN JOSÉ LA ARADA, IPALA</t>
  </si>
  <si>
    <t xml:space="preserve"> JUTIAPA, JALAPA, IPALA</t>
  </si>
  <si>
    <t>AGUA BLANCA, SAN MANUEL CHAPARRON, SAN LUIS JILOTEPEQUE, SAN PEDRO PINULA, IPALA</t>
  </si>
  <si>
    <t>CHIQUIMULA, JUTIAPA</t>
  </si>
  <si>
    <t xml:space="preserve">IPALA, SAN JOSÉ LA ARADA </t>
  </si>
  <si>
    <t>MEJORAMIENTO CARRETERA RN-7E TRAMO III: PANZÓS - PUENTE CAHABONCITO - EL ESTOR (PAVIMENTACIÓN)</t>
  </si>
  <si>
    <t>ALTA VERAPAZ, IZABAL</t>
  </si>
  <si>
    <t>PANZÓS, EL ESTOR</t>
  </si>
  <si>
    <t>SIQUINALA, ESCUINTLA</t>
  </si>
  <si>
    <t>MEJORAMIENTO CARRETERA RD AV-6 TRAMO: LANQUÍN - CAHABÓN (PAVIMENTACIÓN)</t>
  </si>
  <si>
    <t>LANQUÍN, CAHABÓN</t>
  </si>
  <si>
    <t>LA LIBERTAD</t>
  </si>
  <si>
    <t>SANTIAGO CHIMALTENANGO</t>
  </si>
  <si>
    <t xml:space="preserve">ESCUINTLA, SUCHITEPÉQUEZ </t>
  </si>
  <si>
    <t>SANTA LUCÍA COTZUMALGUAPA, SIQUINALA, PATULUL</t>
  </si>
  <si>
    <t>SANTA BÁRBARA</t>
  </si>
  <si>
    <t>FRAY BARTOLOMÉ DE LAS CASAS</t>
  </si>
  <si>
    <t>MEJORAMIENTO CARRETERA RN-05, TRAMO: ALDEA MONTUFAR - ALDEA CONCUÁ, EL CHOL (PAVIMENTACIÓN).</t>
  </si>
  <si>
    <t>SAN JUAN SACATEPÉQUEZ, GRANADOS, EL CHOL</t>
  </si>
  <si>
    <t>MEJORAMIENTO CARRETERA RD CHM 17, TRAMO: SAN MARTÍN JILOTEPEQUE - JOYABAJ (PAVIMENTACIÓN)</t>
  </si>
  <si>
    <t>CHIMALTENANGO, QUICHÉ</t>
  </si>
  <si>
    <t>SAN MARTÍN JILOTEPEQUEZ, JOYABAJ</t>
  </si>
  <si>
    <t>CUBULCO</t>
  </si>
  <si>
    <t>MEJORAMIENTO CARRETERA RD QUI-21 TRAMO I: CHICAMÁN - EL SOCH - SECA, LONGITUD 33,66 KM. (PAVIMENTACIÓN)</t>
  </si>
  <si>
    <t>SAN MIGUEL ACATÁN</t>
  </si>
  <si>
    <t>CHICAMÁN, USPANTÁN, IXCAN</t>
  </si>
  <si>
    <t xml:space="preserve"> SUCHITEPEQUEZ</t>
  </si>
  <si>
    <t>CUYOTENANGO, SAN JOSÉ LA MÁQUINA.</t>
  </si>
  <si>
    <t>TACTIC, TAMAHÚ, TUCURU</t>
  </si>
  <si>
    <t>TAXISCO</t>
  </si>
  <si>
    <t xml:space="preserve">SUCHITEPEQUEZ, SOLOLÁ </t>
  </si>
  <si>
    <t>SAN LUCAS TOLIMÁN, PATULUL</t>
  </si>
  <si>
    <t>QUICHÉ, PATZITÉ, CHIMENTE</t>
  </si>
  <si>
    <t>SOLOLÁ</t>
  </si>
  <si>
    <t>SAN PEDRO LA LAGUNA, SANTIAGO ATITLÁN</t>
  </si>
  <si>
    <t>SAN MARCOS, SAN PEDRO SAC., SAN CRISTÓBAL CUCHO, EL QUETZAL.</t>
  </si>
  <si>
    <t>LA BLANCA</t>
  </si>
  <si>
    <t>LIVINGSTON, LOS AMATES</t>
  </si>
  <si>
    <t>RETALHULEU</t>
  </si>
  <si>
    <t>SAN ANDRÉS SAJCABAJÁ, SANTA CRUZ DEL QUICHÉ</t>
  </si>
  <si>
    <t>JUTIAPA</t>
  </si>
  <si>
    <t>JALPATAGUA</t>
  </si>
  <si>
    <t>TOTONICAPÁN</t>
  </si>
  <si>
    <t xml:space="preserve">IXCÁN </t>
  </si>
  <si>
    <t>SANTA CRUZ BARILLAS</t>
  </si>
  <si>
    <t>CUILCO</t>
  </si>
  <si>
    <t>QUEZALTEPEQUE, CONCEPCIÓN LAS MINAS</t>
  </si>
  <si>
    <t>QUEZALTEPEQUE</t>
  </si>
  <si>
    <t>MOYUTA</t>
  </si>
  <si>
    <t>TECPÁN GUATEMALA, PATZÚN</t>
  </si>
  <si>
    <t>USPANTÁN</t>
  </si>
  <si>
    <t>CONSTRUCCION CARRETERA CA-1 OCC., CHICHAVAC A CHICE VIA RIO MOTAGUA. TRAMO:
ESTACION 16+740 (ENTRADA A PAQUIP) A LA ESTACION 29+440 (RIO MOTAGUA), LONGITUD
APROXIMADA 12.70 KM.</t>
  </si>
  <si>
    <t>TECPÁN GUATEMALA, CHICHÉ</t>
  </si>
  <si>
    <t>SAN RAYMUNDO</t>
  </si>
  <si>
    <t>TIQUISATE, RÍO BRAVO</t>
  </si>
  <si>
    <t>TAJUMULCO, SAN PABLO</t>
  </si>
  <si>
    <t>SACATEPÉQUEZ</t>
  </si>
  <si>
    <t>ALOTENANGO</t>
  </si>
  <si>
    <t>QUETZALTENANGO, OLINTEPEQUE</t>
  </si>
  <si>
    <t>SAN BARTOLOME MILPAS ALTAS</t>
  </si>
  <si>
    <t>SAN RAYMUNDO, CHUARRANCHO</t>
  </si>
  <si>
    <t>SAN JUAN OSTUNCALCO</t>
  </si>
  <si>
    <t>SAN MIGUEL DUEÑAS</t>
  </si>
  <si>
    <t xml:space="preserve">SANTA MARIA VISITACIÓN, SANTA CLARA LA LAGUNA, SAN PEDRO LA LAGUNA </t>
  </si>
  <si>
    <t>NAHUALÁ</t>
  </si>
  <si>
    <t>SANTA CATARINA IXTAHUACÁN, SANTO TOMAS LA UNIÓN</t>
  </si>
  <si>
    <t>PETÉN</t>
  </si>
  <si>
    <t>SAYAXCHE</t>
  </si>
  <si>
    <t>LAS CRUCES</t>
  </si>
  <si>
    <t>SAN LUIS</t>
  </si>
  <si>
    <t>AMPLIACION ESCUELA PRIMARIA OFICIAL URBANA MIXTA COLONIA JERUSALEN, ZONA 8, CIUDAD
PERONIA, VILLA NUEVA, GUATEMALA</t>
  </si>
  <si>
    <t>VILLA NUEVA</t>
  </si>
  <si>
    <t xml:space="preserve">AMPLIACION ESCUELA PRIMARIA OFICIAL RURAL MIXTA, ALDEA TZUCUBAL, NAHUALA, SOLOLA. CODIGO UDI: 07-05-0160-43
</t>
  </si>
  <si>
    <t>AMPLIACION ESCUELA PRIMARIA OFICIAL RURAL MIXTA, CASERIO QUEXLEMUJ, COMITANCILLO, SAN MARCOS. CODIGO UDI: 12-04-0202-43</t>
  </si>
  <si>
    <t>COMITANCILLO</t>
  </si>
  <si>
    <t>AMPLIACIÓN ESCUELA PRIMARIA OFICIAL RURAL MIXTA, ALDEA XEPAC, TECPAN GUATEMALA, CHIMALTENANGO. CÓDIGO UDI: 04-06-0322-43.</t>
  </si>
  <si>
    <t>TECPAN</t>
  </si>
  <si>
    <t>MEJORAMIENTO ESCUELA PRIMARIA OFICIAL RURAL MIXTA, ALDEA CERRO CHATO, SANTA MARÍA IXHUATAN, SANTA ROSA. CÓDIGO 06-10-0443-43.</t>
  </si>
  <si>
    <t>SANTA MARÍA IXTAHUATAN</t>
  </si>
  <si>
    <t>MEJORAMIENTO ESCUELA PRIMARIA OFICIAL RURAL MIXTA, ALDEA LA ESPERANZA, SANT MARÍA IXHUATAN, SANTA ROSA, CÓDIGO 06-10-0311-43.</t>
  </si>
  <si>
    <t>SANTA MARÍA IXHUATAN</t>
  </si>
  <si>
    <t>MEJORAMIENTO ESCUELA PRIMARIA OFICIAL URBANA MIXTA, CANTÓN BUENA VISTA, SANTA MARÍA IXHUATAN, SANTA ROSA. CÓDIGO 06-10-0301-43</t>
  </si>
  <si>
    <t>MEJORAMIENTO ESCUELA PRIMARIA OFICIAL RURAL MIXTA, CASERÍO EL QUETZAL, ALDEA LA FUENTE JALAPA, JALAPA UDI: 21-01-0199-43.</t>
  </si>
  <si>
    <t>MEJORAMIENTO ESCUELA PRIMARIA OFICIAL RURAL MIXTA, ALDEA SAN JOSÉ PINEDA, SANTA MARÍA IXHUATAN, SANTA ROSA. CÓDIGO 06-10-0320-43</t>
  </si>
  <si>
    <t>MEJORAMIENTO ESCUELA PRIMARIA OFICIAL URBANA MIXTA VICTOR MANUEL MONTERROSO GRANADOS, BARRIO EL CALVARIO, CUILAPA, SANTA ROSA UDI: 06-01-1346-43.</t>
  </si>
  <si>
    <t>CUILAPA</t>
  </si>
  <si>
    <t>MEJORAMIENTO ESCUELA PRIMARIA OFICIAL RURAL MIXTA, CASERÍO EL ARENAL, JALAPA, JALAPA. UDI: 21-01-0071-43.</t>
  </si>
  <si>
    <t>CONSTRUCCION INSTITUTO BASICO NACIONAL BARRIO NORTE, SAN ANDRES, PETEN.</t>
  </si>
  <si>
    <t>SAN ANDRES</t>
  </si>
  <si>
    <t>CONSTRUCCION INSTITUTO BASICO NACIONAL Y DIVERSIFICADA, SECTOR EL MOLINO, BARRIO SAN FRANCISCO, CUNEN, QUICHE. CODIGO UDI: 14-10-0038-45 Y 14-10-0059-46</t>
  </si>
  <si>
    <t>CUNEN</t>
  </si>
  <si>
    <t>CONSTRUCCION INSTITUTO BASICO NACIONAL JM, 5 AVENIDA ZONA 1, AGUACATAN, HUEHUETENANGO</t>
  </si>
  <si>
    <t>AGUACATAN</t>
  </si>
  <si>
    <t>CONSTRUCCION ESCUELA PRIMARIA OFICIAL RURAL MIXTA, CASERIO SAN ANTONIO, ALDEA PAVILTZAJ, CUILCO, HUEHUETENANGO. CODIGO UDI: 13-04-0034-43</t>
  </si>
  <si>
    <t xml:space="preserve">HUEHUETENANGO   </t>
  </si>
  <si>
    <t>CONSTRUCCIÓN INSTITUTO DIVERSIFICADO E INSTITUTO BÁSICO, CABECERA MUNICIPAL, SAN ANTONIO SACATEPÉQUEZ, SAN MARCOS.</t>
  </si>
  <si>
    <t>SAN ANTONIO SACATEPÉQUEZ</t>
  </si>
  <si>
    <t>FLORES COSTA CUCA</t>
  </si>
  <si>
    <t xml:space="preserve"> REPOSICIÓN ESCUELA PREPRIMARIA OFICIAL DE PÁRVULOS ANEXA A ESCUELA OFICIAL RURAL MIXTA CANTÓN MORALES, EL TUMBADOR, SAN MARCOS. CÓDIGO UDI: 12-13-3365-42</t>
  </si>
  <si>
    <t>REPOSICIÓN ESCUELA PRIMARIA  OFICIAL RURAL MIXTA, CASERÍO TUAJLAJ ALDEA EL CHORJALE, CABRICAN, QUETZALTENANGO. CÓDIGO UDI 09-06-0273-43</t>
  </si>
  <si>
    <t>CABRICAN</t>
  </si>
  <si>
    <t>REPOSICIÓN ESCUELA PRIMARIA OFICIAL RURAL MIXTA, ALDEA LOS DURAZNALES, CONCEPCIÓN CHIQUIRICHAPA, QUETZALTENANGO. CÓDIGO UDI 09-11-2734-43</t>
  </si>
  <si>
    <t>REPOSICIÓN ESCUELA PRIMARIA OFICIAL RURAL MIXTA CANTÓN LAS GUARDIAS ALDEA PAVOLAJ, SAN JOSE OJETEAN, SAN MARCOS. CÓDIGO UDI 12-24-0041-43</t>
  </si>
  <si>
    <t>SAN JOSE OJETENAM</t>
  </si>
  <si>
    <t>REPOSICIÓN ESCUELA PRIMARIA OFICIAL RURAL MIXTA CASERÍO BUENOS AIRES, ALDEA CHANA, TAJUMULCO, SAN MARCOS. CÓDIGO UDI 12-09-1277-43</t>
  </si>
  <si>
    <t>TAJUMULCO</t>
  </si>
  <si>
    <t>REPOSICIÓN ESCUELA PRIMARIA OFICIAL RURAL MIXTA, CASERÍO PACHIPAC, NAHUALÁ, SOLOLA. CODIGO UDI 07-05-0146-43</t>
  </si>
  <si>
    <t>REPOSICIÓN ESCUELA PRIMARIA OFICIAL RURAL MIXTA PARAJE PLAN SACTZAL, ALDEA SOCHEL, CONCEPCIÓN TUTUAPA, SAN MARCOS. CODIGO UDI 12-06-0041-43</t>
  </si>
  <si>
    <t>CONCEPCIÓN CHIQUIRICHAPA</t>
  </si>
  <si>
    <t>REPOSICIÓN ESCUELA PRIMARIA OFICIAL RURAL MIXTA, CASERÍO NIMACHE, ALDEA PUEBLO VIEJO, SICAPACA, SAN MARCOS. CÓDIGO UDI 12-26-0015-43</t>
  </si>
  <si>
    <t>SIPACAPA</t>
  </si>
  <si>
    <t>REPOSICIÓN ESCUELA PREPRIMARIA OFICIAL RURAL MIXTA CASERÍO NIMACHE, ALDEA PUEBLO VIEJO, SIPACAPA, SAN MARCOS. CÓDIGO UDI 12-26-0029-42</t>
  </si>
  <si>
    <t>REPOSICIÓN ESCUELA PRIMARIA OFICIAL RURAL MIXTA ALDEA LA ESTANCIA, SIPACAPA, SAN MARCOS. CÓDIGO UDI 12-26-0992-43</t>
  </si>
  <si>
    <t>REPOSICIÓN ESCUELA PRIMARIA OFICIAL URBANA MIXTA MIGUEL ANGEL GORDILLO GUILLEN, CANTÓN CENTRAL, SAN ANTONIO HUISTA, HUEHUETENANGO. CÓDIGO UDI 13-24-1063-43</t>
  </si>
  <si>
    <t>SAN ANTONIO SACATEPEQUEZ</t>
  </si>
  <si>
    <t>REPOSICIÓN ESCUELA  PRIMARIA OFICIAL RURAL MIXTA, CASERÍO TOJCHEC ALDEA PALAJACHUJ, SAN SEBASTIÁN, HUEHUETENANGO. CODIGO UDI  13-20-0965-43</t>
  </si>
  <si>
    <t>SAN SEBASTIAN</t>
  </si>
  <si>
    <t>REPOSICIÓN ESCUELA OFICIAL URBANA MIXTA MARIO MÉNDEZ MONTENEGRO, CABECERA MUNICIPAL TECTITAN, HUEHUETENANGO. CÓDIGO UDI 13-21-0983-43</t>
  </si>
  <si>
    <t>TECTITAN</t>
  </si>
  <si>
    <t>REPOSICIÓN ESCUELA PRIMARIA OFICIAL RURAL MIXTA, CASERÍO BUENA VISTA, ALDEA EL MAZANILLO, CHIANTLA, HUEHUETENANGO. CODIGO UDI 13-02-0121-43</t>
  </si>
  <si>
    <t>CHIANTLA</t>
  </si>
  <si>
    <t>REPOSICIÓN ESCUELA OFICIAL RURAL MIXTA, ALDEA JOVI, CUILCO, HUEHUETENANGO. CÓDIGO UDI 13-04-0234-43</t>
  </si>
  <si>
    <t>REPOSICIÓN ESCUELA PRIMARIA OFICIAL RURAL MIXTA, CANTÓN CHEOSH ALDEA AGUA CALIENTE, TECTITÁN, HUEHUETENANGO. CÓDIGO UDI 13-21-1479-43</t>
  </si>
  <si>
    <t>TECTITÁN</t>
  </si>
  <si>
    <t>REPOSICIÓN ESCUELA PRIMARIA OFICIAL URBANA MIXTA, CANTÓN TUISBOCHE ALDEA CHISTE, TECTITAN, HUEHUETENANGO. CÓDIGO UDI  13-21-1481-43</t>
  </si>
  <si>
    <t>REPOSICIÓN ESCUELA PRIMARIA OFICIAL RURAL MIXTA, BARRIO NARANJALES, TECTITAN, HUEHUETENANGO. CÓDIGO UDI 13-21-0019-43</t>
  </si>
  <si>
    <t>REPOSICIÓN ESCUELA PRIMARIA OFICIAL URBANA MIXTA ALDEA LA UNIÒN, EL QUETZAL SAN MARCOS. CÓDIGO UDI 12-20-0832-43</t>
  </si>
  <si>
    <t>EL QUETZAL</t>
  </si>
  <si>
    <t>REPOSICIÓN ESCUELA PRIMARIA OFICIAL RURAL MIXTA, CANTÓN XETALBIJOJ, CAJOLÁ, QUETZALTENANGO. CÓDIGO UDI 09-07-0284-43</t>
  </si>
  <si>
    <t>CAJOLA</t>
  </si>
  <si>
    <t>REPOSICIÓN ESCUELA PRIMARIA OFICIAL RURAL MIXTA, ALDEA CHORJALE CASERÍO LOS LÓPEZ, CABRICAN, QUETZALTENANGO. CÓDIGO UDI 09-06-0260-43</t>
  </si>
  <si>
    <t>REPOSICIÓN ESCUELA PRIMARIA OFICIAL RURAL MIXTA, ALDEA LA RANCHERÍA, CABRICAN, QUETZALTENANGO. CÓDIGO UDI 09-06-0275-43</t>
  </si>
  <si>
    <t>REPOSICIÓN ESCUELA PRIMARIA OFICIAL RURAL MIXTA, CASERÍO BUENA VISTA LA VEGA, ALDEA EL CERRO, CABRICAN, QUETZALTENANGO. CÓDIGO UDI 09-06-0016-43</t>
  </si>
  <si>
    <t>REPOSICIÓN ESCUELA PRIMARIA OFICIAL RURAL MIXTA, EL CEBOLLIN, CABRICAN, QUETZALTENANGO. CÓDIGO UDI 09-06-0011-43</t>
  </si>
  <si>
    <t>REPOSICIÓN ESCUELA PRIMARIA OFICIAL RURAL MIXTA, CASERÍO LAS MANZANAS, CABRICAN, QUETZALTENANGO. CÓDIGO UDI 09-06-0276-43</t>
  </si>
  <si>
    <t>REPOSICIÓN ESCUELA PRIMARIA OFICIAL RURAL MIXTA, PARAJE XEALAS ALDEA TZANJON, MOMOSTENANGO, HUEHUETENANGO. CÓDIGO UDI 08-05-1691-43</t>
  </si>
  <si>
    <t>SANA MARIA CHIQUIMULA</t>
  </si>
  <si>
    <t>EL QUICHÉ</t>
  </si>
  <si>
    <t>REPOSICIÓN ESCUELA PRIMARIA OFICIAL RURAL MIXTA, ALDEA LA VEGA, ZACUALPA, QUICHÉ. CÓDIGO UDI 14-04-0129-43</t>
  </si>
  <si>
    <t>REPOSICIÓN ESCUELA PRIMARIA OFICIAL RURAL MIXTA, CANTÓN PALANQUIX TAMBRIZAB, NAHUALA, SOLOLÁ. CÓDIGO UDI. 07-05-0142-43</t>
  </si>
  <si>
    <t>REPOSICIÓN ESCUELA PRIMARIA OFICIAL RURAL MIXTA, ALDEA PACOXOM, NAHUALÁ, SOLOLÁ. CODIGO UDI 07-05-0161-43</t>
  </si>
  <si>
    <t>REPOSICIÓN ESCUELA PRIMARIA OFICIAL RURAL MIXTA, ALDEA CHIRIJOX, SANTA CATARINA IXTAHUACÁN, SOLOLÁ. CÓDIGO UDI 07-06-0220-43</t>
  </si>
  <si>
    <t>REPOSICIÓN ESCUELA PRIMARIA OFICIAL RURAL MIXTA ALDEA NUEVA ZELANDIA, EL QUETZAL , SAN MARCOS. CÓDIGO UDI 12-20-0840-43</t>
  </si>
  <si>
    <t>REPOSICIÓN ESCUELA PRIMARIA OFICIAL URBANA MIXTA MARIA ALBERTINA GÁLVEZ GARCIA, EL QUETZAL, SAN MARCOS. CÓDIGO UDI 12-20-0831-43</t>
  </si>
  <si>
    <t>REPOSICIÓN ESCUELA PRIMARIA OFICIAL RURAL MIXTA CANTÓN SAN MIGUEL, ALDEA RANCHO BOJON, EL QUETZAL, SAN MARCOS. CÓDIGO UDI 12-20-0023-43</t>
  </si>
  <si>
    <t>SUCHITEPÉQUEZ</t>
  </si>
  <si>
    <t>REPOSICIÓN ESCUELA PRIMARIA OFICIAL RURAL MIXTA MARÍA ALBERTINA GÁLVEZ, ALDEA SAN RAFAEL SACATEPÉQUEZ, SAN ANTONIO SACATEPÉQUEZ, SAN MARCOS. CÓDIGO UDI 12-03-1169-43</t>
  </si>
  <si>
    <t>REPOSICIÓN ESCUELA  PRIMARIA OFICIAL RURAL MIXTA CANTÓN TOHAMAN, SIBINAL, SAN MARCOS. CÓDIGO UDI 12-08-0403-43</t>
  </si>
  <si>
    <t>SIBINAL</t>
  </si>
  <si>
    <t>REPOSICIÓN ESCUELA PRIMARIA OFICIAL RURAL MIXTA CANTÓN LA ESPERANZA, ALDEA RANCHO BOJON, EL QUETZAL, SAN MARCOS. CÓDIGO UDI 12-20-5452-43</t>
  </si>
  <si>
    <t>REPOSICIÓN ESCUELA PRIMARIA OFICIAL RURAL MIXTA ALDEA QUEQUESIGUAN, SIPACAPA, SAN MARCOS. CÓDIGO UDI 12-26-0993-43</t>
  </si>
  <si>
    <t>SAN PABLO</t>
  </si>
  <si>
    <t>REPOSICIÓN ESCUELA PRIMARIA  OFICIAL RURAL MIXTA ALDEA LAS MINAS, SIPACAPA, SAN MARCOS. CÓDIGO UDI 12-26-0982-43</t>
  </si>
  <si>
    <t>REPOSICIÓN ESCUELA PRIMARIA OFICIAL URBANA MIXTA CLEMENTE MARROQUIN ROJAS, SAN PABLO, SAN MARCOS. CÓDIGO UDI 12-19-1040-43</t>
  </si>
  <si>
    <t>REPOSICIÓN ESCUELA  PRIMARIA OFICIAL URBANA MIXTA DR. FRANCISCO ASTURIAS, LA REFORMA, SAN MARCOS. CÓDIGO UDI 12-21-0855-43</t>
  </si>
  <si>
    <t>LA REFORMA</t>
  </si>
  <si>
    <t>REPOSICIÓN ESCUELA PRIMARIA OFICIAL RURAL MIXTA, JOSÉ CRUZ PACHECO TAHAY, CANTÓN CHUICRUZ, TOTONICAPAN, TOTONICAPÁN.  CÓDIGO UDI: 08-01-0067-43</t>
  </si>
  <si>
    <t>REPOSICIÓN ESCUELA PRIMARIA OFICIAL URBANA MIXTA, 3A. CALLE 6-81 ZONA 1, SAN FRANCISCO EL ALTO, TOTONICAPÁN.  CÓDIGO UDI: 08-03-0146-43</t>
  </si>
  <si>
    <t>SAN FRACISCO EL ALTO</t>
  </si>
  <si>
    <t>REPOSICIÓN ESCUELA PRIMARIA OFICIAL RURAL MIXTA, CANTÓN TOJCHINA, SAN ANTONIO SACATEPÉQUEZ.  CÓDIGO UDI: 12-03-0135-43</t>
  </si>
  <si>
    <t>REPOSICIÓN ESCUELA PRIMARIA OFICIAL RURAL MIXTA CANTÓN TUILCANABAJ, CONCEPCION CHIQUIRICHAPA, QUETZALTENANGO.  CÓDIGO UDI: 09-11-0349-43</t>
  </si>
  <si>
    <t>REPOSICIÓN ESCUELA PRIMARIA OFICIAL RURAL MIXTA CASERÍO TOJ WABIL, ALDEA EL CARMEN, PALESTINA DE LOS ALTOS, QUETZALTENANGO.  CÓDIGO UDI: 09-24-0016-43</t>
  </si>
  <si>
    <t>PALESTINA DE LOS ALTOS</t>
  </si>
  <si>
    <t>REPOSICIÓN ESCUELA PRIMARIA  OFICIAL RURAL MIXTA CASERÍO BENDICIÓN DE DIOS, ALDEA GÁLVEZ FLORES COSTA CUCA, QUETZALTENANGO.  CÓDIGO UDI: 09-22-4112-43</t>
  </si>
  <si>
    <t>REPOSICIÓN ESCUELA PRIMARIA OFICIAL RURAL MIXTA CASERÍO GUADALUPE, GENOVA COSTA CUCA, QUETZALTENANGO.  CÓDIGO UDI: 09-21-0673-43</t>
  </si>
  <si>
    <t>GENOVA COSTA CUCA</t>
  </si>
  <si>
    <t>REPOSICIÓN ESCUELA PRIMARIA OFICIAL RURAL MIXTA, SAN JUAN DEL RÍO, VILLA HERMOSA, FLORES COSTA CUCA, QUETZALTENANGO CÓDIGO UDI: 09-22-0008-43</t>
  </si>
  <si>
    <t>REPOSICIÓN ESCUELA  PRIMARIA OFICIAL RURAL MIXTA NO. 1 CANTÓN XIPRIÁN, SANTA CLARA LA LAGUANA, SOLOLÁ.  CÓDIGO UDI: 07-07-0243-43</t>
  </si>
  <si>
    <t>SANTA CLARA LA LAGUNA</t>
  </si>
  <si>
    <t>REPOSICIÓN ESCUELA PRIMARIA OFICIAL RURAL MIXTA, SECTOR PABEYA Y CHICHIYAL, SANTA CLARA LA LAGUNA, SOLOLÁ. CÓDIGO UDI: 07-07-0008-43</t>
  </si>
  <si>
    <t xml:space="preserve"> REPOSICIÓN ESCUELA PRIMARIA OFICIAL RURAL MIXTA ALDEA LOS PAZ, FLORES COSTA CUCA, QUETZALTENANGO. CÓDIGO UDI: 09-22-0707-43</t>
  </si>
  <si>
    <t>REPOSICIÓN ESCUELA PRIMARIA OFICIAL URBANA DE VARONES NO.2 MARIANO GÁLVEZ, 7A. AVE. Y 8A. CALLE ZONA 1, MAZATENANGO, SUCHITEPÉQUEZ. CÓDIGO UDI: 10-01-0045-43</t>
  </si>
  <si>
    <t>MAZATENANGO</t>
  </si>
  <si>
    <t>REPOSICIÓN ESCUELA PRIMARIA OFICIAL RURAL MIXTA ALDEA SEQUIVILLA, FLORES COSTA CUCA, QUETZALTENANGO. CÓDIGO UDI: 09-22-0699-43</t>
  </si>
  <si>
    <t>REPOSICIÓN ESCUELA PRIMARIA OFICIAL RURAL MIXTA CASERIO RECUERDO ASTURIAS, LA REFORMA, SAN MARCOS CÓDIGO UDI: 12-21-0861-43</t>
  </si>
  <si>
    <t>REPOSICIÓN ESCUELA PRIMARIA OFICIAL RURAL MIXTA SECTOR EL MANANTIAL, ALDEA LA VICTORIA , SAN JUAN OSTUNCALCO, QUETZALTENANGO. CÓDIGO UDI: 09-09-0054-43</t>
  </si>
  <si>
    <t>REPOSICIÓN ESCUELA PRIMARIA OFICIAL URBANA MIXTA REGIONAL ROCAEL CASTILLO MALDONADO, FLORES COSTA CUCA, QUETZALTENANGO. CÓDIGO UDI: 09-22-0698-43</t>
  </si>
  <si>
    <t>REPOSICIÓN ESCUELA PRIMARIA OFICIAL RURAL MIXTA ALDEA BARRIOS, FLORES COSTA CUCA, QUETZALTENANGO.  CÓDIGO UDI 09-22-0700-43</t>
  </si>
  <si>
    <t>REPOSICIÓN ESCUELA PRIMARIA OFICIAL URBANA MIXTA, ANGELINA IDÍGORAS FUENTES, CALLE PRINCIPAL DIAGONAL 4-49 Z.2, COLOMBA COSTA CUCA, QUETZALTENANGO. CÓDIGO UDI: 09-17-2377-43</t>
  </si>
  <si>
    <t>COLOMBA COSTA CUCA</t>
  </si>
  <si>
    <t>REPOSICIÓN ESCUELA PRIMARIA OFICIAL RURAL MIXTA CASERÍO LOS ALONZO NUEVA LINDA, PALESTINA DE LOS ALTOS, QUETZALTENANGO. CÓDIGO UDI: 09-24-0914-43</t>
  </si>
  <si>
    <t>REPOSICIÓN ESCUELA PRIMARIA OFICIAL RURAL MIXTA ALDEA SAN RAFAEL GUATIVIL, SAN CRISTÓBAL CUCHO, SAN MARCOS. CÓDIGO UDI: 12-25-0970-43</t>
  </si>
  <si>
    <t>SAN CRISTOBAL CUCHO</t>
  </si>
  <si>
    <t>REPOSICIÓN ESCUELA PRIMARIA OFICIAL RURAL MIXTA, CASERÍO LA VEGA,ALDEA SAN ISIDRO COMITANCILLO, SAN MARCOS. CÓDIGO UDI: 12-04-0024-43</t>
  </si>
  <si>
    <t>REPOSICIÓN ESCUELA PRIMARIA OFICIAL RURAL MIXTA BARRIO SAN MIGUEL, COLOMBA COSTA CUCA, QUETZALTENANGO. CÓDIGO UDI: 09-17-0022-43</t>
  </si>
  <si>
    <t>REPOSICIÓN ESCUELA PRIMARIA OFICIAL RURAL MIXTA ALDEA CHOAPEQUEZ, IXCHIGUÁN, SAN MARCOS. CÓDIGO UDI: 12-23-0934-43</t>
  </si>
  <si>
    <t>IXCHIGUAN</t>
  </si>
  <si>
    <t>REPOSICIÓN ESCUELA PRIMARIA OFICIAL RURAL MIXTA, ALDEA SAN VICENTE PACAYA, COATEPEQUE, QUETZALTENANGO. CÓDIGO UDI: 09-20-0610-43</t>
  </si>
  <si>
    <t>COATEPÉQUE</t>
  </si>
  <si>
    <t>REPOSICIÓN ESCUELA PRIMARIA OFICIAL RURAL MIXTA CASERÍO LA UNIÓN, COMITANCILLO, SAN MARCOS. CÓDIGO UDI: 12-04-3900-43</t>
  </si>
  <si>
    <t>REPOSICIÓN ESCUELA PRIMARIA OFICIAL RURAL MIXTA, CANTÓN SANTA RITA, FLORES COSTA CUCA, QUETZALTENANGO. CÓDIGO UDI: 09-22-0006-43</t>
  </si>
  <si>
    <t>REPOSICIÓN ESCUELA PRIMARIA OFICIAL URBANA MIXTA FRAY BARTOLOMÉ DE LAS CASAS, CANTÓN EL CALVARIO, ZUNIL, QUETZALTENANGO. (JORNADA MATUTINA) CÓDIGO UDI: 09-16-0430-43</t>
  </si>
  <si>
    <t>ZUNIL</t>
  </si>
  <si>
    <t xml:space="preserve"> REPOSICIÓN ESCUELA PRIMARIA OFICIAL RURAL MIXTA ALDEA RANCHO BOJON, EL QUETZAL, SAN MARCOS. CÓDIGO UDI: 12-20-0834-43</t>
  </si>
  <si>
    <t xml:space="preserve"> REPOSICIÓN ESCUELA PRIMARIA OFICIAL RURAL MIXTA CASERÍO SAN FRANCISCO SECTOR SUR ALDEA RANCHO BOJON , EL QUETZAL, SAN MARCOS. CÓDIGO UDI: 12-20-0841-43</t>
  </si>
  <si>
    <t>REPOSICIÓN ESCUELA PRIMARIA OFICIAL RURAL MIXTA CASERÍO CHAMAQUE, EL TUMBADOR, SAN MARCOS. CÓDIGO UDI: 12-13-0585-43</t>
  </si>
  <si>
    <t>REPOSICIÓN ESCUELA PRIMARIA OFICIAL RURAL MIXTA , ALDEA SANTA ANITA, SAN MARTIN SACATEPÉQUEZ , QUETZALTENANGO. CÓDIGO UDI: 09-12-0357-43</t>
  </si>
  <si>
    <t>SAN MARTÍN SACATEPÉQUEZ</t>
  </si>
  <si>
    <t>REPOSICIÓN ESCUELA PRIMARIA OFICIAL RURAL MIXTA ,ALDEA LA CUMBRE CASERIO TUIPIC , SAN MARTIN SACATEPÉQUEZ , QUETZALTENANGO. CÓDIGO UDI: 09-12-0013-43</t>
  </si>
  <si>
    <t>REPOSICIÓN ESCUELA PRIMARIA OFICIAL RURAL MIXTA, COLOMBA COSTA CUCA, QUETZALTENANGO. CÓDIGO UDI: 09-17-0449-43</t>
  </si>
  <si>
    <t>REPOSICIÓN INSTITUTO BASICO  DE TELESECUNDARIA, ALDEA LAS LAGUNAS, SAN MARCOS, SAN MARCOS.  CÓDIGO UDI: 12-01-3918-45</t>
  </si>
  <si>
    <t>REPOSICIÓN INSTITUTO BÁSICO POR COOPERATIVA , BARRIO SAN MARCOS, CONCEPCIÓN CHIRQUIRICHAPA, QUETZALTENANGO CÓDIGO UDI: 09-11-0815-45</t>
  </si>
  <si>
    <t>REPOSICIÓN INSTITUTO BÁSICO NACIONAL EXPERIMENTAL CON ORIENTACIÓN OCUPACIONAL PROFESORA MARIA CRISTINA BARRIOS, CALZADA 25 DE ABRIL ZONA 5, SAN MARCOS, SAN MARCOS.   CÓDIGO UDI: 12-01-0043-45</t>
  </si>
  <si>
    <t>REPOSICIÓN INSTITUTO DIVERSIFICADO POR EL SISTEMA DE COOPERATIVA LICEO FRATERNIDAD, COMITANCILLO, SAN MARCOS CÓDIGO UDI: 12-04-4715-46</t>
  </si>
  <si>
    <t>REPOSICIÓN INSTITUTO DIVERSIFICADO ESCUELA NACIONAL DE CIENCIAS COMERCIALES, 13 CALLE Y 5A AVENIDA ESQUINA, ZONA 1, SOLOLÁ, SOLOLÁ.  CÓDIGO UDI: 07-01-0499-46</t>
  </si>
  <si>
    <t xml:space="preserve">UNIDAD DE MEDIDA </t>
  </si>
  <si>
    <t xml:space="preserve"> MEJORAMIENTO CARRETERA ACCESO SANYUYO - PALENCIA (INCLUYE ACCESO AL ENTRONQUE CON LA CA-9 NORTE) (PAVIMENTACION)</t>
  </si>
  <si>
    <t xml:space="preserve">MONTO SOLICITUD DE POA 2017 Q. </t>
  </si>
  <si>
    <t xml:space="preserve">MONTO SOLICITUD DE SNIP 2017 Q. </t>
  </si>
  <si>
    <t>ESTATUS</t>
  </si>
  <si>
    <t xml:space="preserve">FECHA DE INGRESO SEGEPLAN </t>
  </si>
  <si>
    <t xml:space="preserve">FECHA DE EVALUACIÓN SEGEPLAN </t>
  </si>
  <si>
    <t>META ANUAL</t>
  </si>
  <si>
    <t>REPOSICION CARRETERA RDSM 13, TRAMO: RIO BLANCO ENTRONQUE EN EL KILOMETRO 268 DE LA
RUTA NACIONAL 1 - SANTA IRENE (REHABILITACION)</t>
  </si>
  <si>
    <t>MEJORAMIENTO CARRETERA ACCESO MIRAMUNDO - LA LAGUNETA - SAN CARLOS ALZATATE -
MORAZAN (PAVIMENTACION)</t>
  </si>
  <si>
    <t>MEJORAMIENTO CARRETERA CA-1 ARENERA-IPALA Y ACCESOS A SANTA CATARINA MITA-HORCONES
Y AGUA BLANCA (PAVIMENTACION)</t>
  </si>
  <si>
    <t>MEJORAMIENTO CARRETERA TRAMO: ACCESOS IPALA - CA-10, SN JOSE LA ARADA, ALDEAS:STA
ROSA, RINCONCITO, LOS CIMIENTOS, SABANA GRANDE, EL OBRAJE, SAN ESTEBAN, SASPAN Y EL
TULE (REHABILITACION)</t>
  </si>
  <si>
    <t>MEJORAMIENTO CARRETERA TRAMOS: AGUA BLANCA - SAN MANUEL CHAPARRON - CASA DE TABLAS;
E IPALA - SAN LUIS JILOTEPEQUE - SAN PEDRO PINULA - JALAPA (PAVIMENTACION)</t>
  </si>
  <si>
    <t>MEJORAMIENTO CARRETERA CA-01 ORIENTE, TRAMO: SAN CRISTOBAL FRONTERA, CA-01 ORIENTE,
LA ARENERA-IPALA-CA-10 Y ACCESOS, ALDEAS: SAN FRANCISCO, SAN ISIDRO, CHAPARRONCITO,
JICAMAPA Y CIMIENTOS (PAVIMENTACION)</t>
  </si>
  <si>
    <t>MEJORAMIENTO CARRETERA TRAMO RUTA CA-02, ESCUINTLA - TAXISCO, ESCUINTLA - SIQUINALA
(REHABILITACION)</t>
  </si>
  <si>
    <t>MEJORAMIENTO CARRETERA RDHUE-6 TRAMO: ENTRONQUE CA-01 EN EL KILOMETRO 314 LA
LIBERTAD (REHABILITACION)</t>
  </si>
  <si>
    <t>MEJORAMIENTO CARRETERA RDHUE-29, TRAMO: RDHUE-8 TOHON - SANTIAGO CHIMALTENANGO -
ENTRONQUE CON LA CA-01 EN EL KM 292 (REHABILITACION)</t>
  </si>
  <si>
    <t>REPOSICION CARRETERA CA-2 OCC, TRAMO: SIQUINALA (KM 83.) - COCALES (KM 112)</t>
  </si>
  <si>
    <t>MEJORAMIENTO CARRETERA RDHUE-11, TRAMO: ENTRONQUE CA-01 EN EL KILOMETRO 274 - SANTA
BARBARA (REHABILITACION)</t>
  </si>
  <si>
    <t>MEJORAMIENTO CARRETERA RN-05, TRAMO: CAMPUR-FRAY BARTOLOME DE LAS CASAS
(PAVIMENTACION)</t>
  </si>
  <si>
    <t>MEJORAMIENTO PUENTE VEHICULAR BELICE</t>
  </si>
  <si>
    <t>CONSTRUCCION CARRETERA RD QUI-21 TRAMO II: SECA - LANCETILLO - SAQUIXPEC - EL
PARAISO, LONGITUD 36.54 KM.</t>
  </si>
  <si>
    <t>CONSTRUCCION CARRETERA RD QUI-21 TRAMO III: EL PARAISO - RIO COPON - ASENCION COPON
- SAN JUAN CHACTELA, LONGITUD 23.59 KM.</t>
  </si>
  <si>
    <t>MEJORAMIENTO CARRETERA RD SCH 7, TRAMO II: KM 196+000 (SAN JOSE LA MAQUINA) - KM
227+653 (EL TULATE), LONGITUD APROXIMADA 32.0 KMS.</t>
  </si>
  <si>
    <t>MEJORAMIENTO CARRETERA RD SCH 7, TRAMO I: KM 169+018 CA-2 OCC.(CUYOTENANGO) - KM
196+000 (SAN JOSE LA MAQUINA), LONGITUD APROXIMADA 27.0 KMS.</t>
  </si>
  <si>
    <t>MEJORAMIENTO CARRETERA RN7E TRAMO I: SAN JULIAN-TAMAHU-TUCURU-PUENTE CHASCO
(PAVIMENTACION)</t>
  </si>
  <si>
    <t>CONSTRUCCION CARRETERA TRAMO: RUTA SRO - 5, CA-2 ORIENTE TAXISCO - ALDEA LA
AVELLANA</t>
  </si>
  <si>
    <t>CONSTRUCCION CARRETERA RN 11 TRAMO: SAN LUCAS TOLIMÁN - PATULUL - COCALES</t>
  </si>
  <si>
    <t>MEJORAMIENTO CARRETERA RD QUICHE 4 TRAMO: SANTA CRUZ DEL QUICHE - PATZITE -
CHIMENTE</t>
  </si>
  <si>
    <t>MEJORAMIENTO CARRETERA TRAMO: ALDEA PANABAJ SANTIAGO ATITLÁN - ALDEA CHICAJAY SAN
PEDRO LA LAGUNA</t>
  </si>
  <si>
    <t>MEJORAMIENTO CARRETERA RN 12 SUR, TRAMO: SAN MARCOS - GUATIVIL - EL QUETZAL -
SINTANÁ</t>
  </si>
  <si>
    <t>CONSTRUCCION CARRETERA ALDEA CHIQUIRINES - ALDEA LA BLANCA SAN MARCOS</t>
  </si>
  <si>
    <t>MEJORAMIENTO CARRETERA RUTA CA-13, TRAMO: LA RUIDOSA - RÍO DULCE</t>
  </si>
  <si>
    <t>MEJORAMIENTO CARRETERA RUTA NACIONAL 13 TRAMO: ALDEA BILOMA - ALDEA CABALLO BLANCO</t>
  </si>
  <si>
    <t>MEJORAMIENTO CARRETERA RD-QUI 5, TRAMO: ALDEA SANTA ROSA CHUJUYUB - SAN ANDRES
SAJCABAJA</t>
  </si>
  <si>
    <t>CONSTRUCCION PUENTE VEHICULAR PARALELO AL PUENTE EL JOBO KM. 130.0 RUTA CA-08
FRONTERA CON EL SALVADOR</t>
  </si>
  <si>
    <t>CONSTRUCCION PUENTE VEHICULAR LAS VACAS</t>
  </si>
  <si>
    <t>MEJORAMIENTO CARRETERA TRAMO: RANCHO DE TEJA - MOMOSTENANGO (PAVIMENTACIÓN)</t>
  </si>
  <si>
    <t>MEJORAMIENTO CARRETERA RD QUI 25, TRAMO: FTN (ALDEA SAN FRANCISCO) - INGENIEROS
(FRONTERA)</t>
  </si>
  <si>
    <t>CONSTRUCCION CARRETERA TRAMO: SANTA CRUZ BARILLAS - RÍO ESPÍRITU</t>
  </si>
  <si>
    <t>MEJORAMIENTO CARRETERA CR-HUE 55, TRAMO: CHEPITO - OAXAQUEÑO, LONGITUD 28 KM
(PAVIMENTACION)</t>
  </si>
  <si>
    <t>MEJORAMIENTO CARRETERA TRAMOS: RUTA CA-10 QUEZALTEPEQUE - PADRE MIGUEL - ESQUIPULAS
- FRONTERA AGUA CALIENTE, RUTA CA-12 PADRE MIGUEL - FRONTERA ANGUIATU, DEPARTAMENTO
DE CHIQUIMULA</t>
  </si>
  <si>
    <t>MEJORAMIENTO CARRETERA RUTA CA-10 TRAMO: QUEZALTEPEQUE - FRONTERA AGUA CALIENTE</t>
  </si>
  <si>
    <t>CONSTRUCCION PUENTE VEHICULAR EL ARENAL</t>
  </si>
  <si>
    <t>MEJORAMIENTO CARRETERA RD CHM-4, TRAMO: TECPAN GUATEMALA - PATZUN</t>
  </si>
  <si>
    <t>CONSTRUCCION CARRETERA CAMINO RURAL, ALDEA AGUA BLANCA - ALDEA LA CAMPANA,
USPANTAN, QUICHE</t>
  </si>
  <si>
    <t>MEJORAMIENTO CARRETERA RD GUA-50, TRAMO ALDEA LO DE MEJIA SAJCAVILLA - SAN RAIMUNDO</t>
  </si>
  <si>
    <t>CONSTRUCCION CARRETERA RD- ESC 27 TRAMO: FINCA IPALA RIO BRAVO - EL SEMILLERO
TIQUISATE.</t>
  </si>
  <si>
    <t>MEJORAMIENTO CARRETERA TAJUMULCO - ALDEA TOCACHE (SAN PABLO) SAN MARCOS.</t>
  </si>
  <si>
    <t>MEJORAMIENTO CARRETERA RUTA DEPARTAMENTAL JUTIAPA 43
TRAMO: BIFURCACION CA-02 ORIENTE - ALDEA PEDRO DE ALVARADO - LA BARRONA</t>
  </si>
  <si>
    <t>CONSTRUCCION PUENTE VEHICULAR LAS LAJAS, RUTA NACIONAL 14.</t>
  </si>
  <si>
    <t>MEJORAMIENTO CARRETERA RN - 9N TRAMO: QUETZALTENANGO - OLINTEPEQUE</t>
  </si>
  <si>
    <t>CONSTRUCCION PUENTE VEHICULAR KM 31.5 DE LA RUTA CA-01 OCCIDENTE, SAN BARTOLOME
MILPAS ALTAS</t>
  </si>
  <si>
    <t>MEJORAMIENTO CARRETERA RD GUA - 12 TRAMO ALDEA CARRIZAL, SAN RAIMUNDO, ALDEA VUELTA
GRANDE, CHUARRANCHO.</t>
  </si>
  <si>
    <t>MEJORAMIENTO CARRETERA RUTA RD QUE-01 TRAMO: BIFURCACIÓN RN-01 - ALDEA LA VICTORIA,
SAN JUAN OSTUNCALCO</t>
  </si>
  <si>
    <t>MEJORAMIENTO CARRETERA RUTA NACIONAL 10 A TRAMO: SAN MIGUEL DUEÑAS - SAN JOSE
CALDERAS MUNICIPIO DE SAN MIGUEL DUEÑAS DEPARTAMENTO DE SACATEPEQUEZ</t>
  </si>
  <si>
    <t>CONSTRUCCION PASO A DESNIVEL RUTA CA - 01 OCCIDENTE CUATRO CAMINOS, TOTONICAPAN</t>
  </si>
  <si>
    <t>MEJORAMIENTO CARRETERA RD SOL 4, TRAMO TZANJUCUB - SANTA MARIA VISITACION - SANTA
CLARA LA LAGUNA, SOLOLA.</t>
  </si>
  <si>
    <t>MEJORAMIENTO CARRETERA TRAMO: BIFURCACION CA-01 OCCIDENTE A LA CABECERA MUNICIPAL
DE NAHUALA.</t>
  </si>
  <si>
    <t>MEJORAMIENTO CARRETERA RUTA DEPARTAMENTAL SUCHITEPEQUEZ 8, TRAMO: ALDEA GUINEALESSANTO
TOMAS LA UNION</t>
  </si>
  <si>
    <t>CONSTRUCCION PUENTE VEHICULAR SOBRE RIO LA PASIÓN, SAYAXCHE, PETEN</t>
  </si>
  <si>
    <t>MEJORAMIENTO CARRETERA RD PET 12 DEL TRAMO: LAS CRUCES - PUESTO FRONTERIZO BETHEL,
PETEN.</t>
  </si>
  <si>
    <t>MEJORAMIENTO CARRETERA TRAMO: ALDEA CHINCHILA - SAN LUIS, PETEN</t>
  </si>
  <si>
    <t xml:space="preserve">Metros Cuadrados </t>
  </si>
  <si>
    <t>PENDIENTE</t>
  </si>
  <si>
    <t xml:space="preserve">CONSTRUCCION CARRETERA , BIFURCACIÓN CA-09 NORTE, KILÓMETRO 291.500 A KILOMETRO
296.6, PUERTO BARRIOS, IZABAL </t>
  </si>
  <si>
    <t>APROBADO</t>
  </si>
  <si>
    <t xml:space="preserve">Metros cuadrados </t>
  </si>
  <si>
    <t xml:space="preserve">PENDIENTE </t>
  </si>
  <si>
    <t>MEJORAMIENTO CARRETERA TRAMO ACCESO PUENTE SOBRE RIO CUILCO HACIA ALDEA TUICAMPANA, SAN MIGUEL IXTAHUACAN SAN MARCOS (PAVIMENTACION)</t>
  </si>
  <si>
    <t>SAN MIGUEL IXTAHUACAN</t>
  </si>
  <si>
    <t>MEJORAMIENTO CARRETERA TRAMO CRUCERO CHUMBEL RD-SM-18 LA HORQUETA - BIF. PUENTE, 
SAN MIGUEL IXTAHUACAN, SAN MARCOS (PAVIMENTACION)</t>
  </si>
  <si>
    <t>MEJORAMIENTO CARRETERA CA-01 OCCIDENTE BIF. SAN CRISTOBAL TOTONICAPAN KM. 188+600 A
BIF. SAN LORENZO KM. 257+600, HUEHUETENANGO</t>
  </si>
  <si>
    <t xml:space="preserve">LONGITUD </t>
  </si>
  <si>
    <t>PRODUCTO INSTITUCIONAL ASOCIADO</t>
  </si>
  <si>
    <t>ESTRUCTURA PROGRAMÁTICA ASOCIADA</t>
  </si>
  <si>
    <t>PLAN Y/O POLÍTICA</t>
  </si>
  <si>
    <t>NOMBRE DE LA FUENTE DE FINANCIAMIENTO</t>
  </si>
  <si>
    <t>AMPLIACIÓN DE CARRETERAS PRIMARIAS</t>
  </si>
  <si>
    <t>11-0-1</t>
  </si>
  <si>
    <t>PLAN NACIONAL DE GOBIERNO</t>
  </si>
  <si>
    <t>BCIE-BNDES</t>
  </si>
  <si>
    <t>CONSTRUCCIÓN DE CARRETERAS PRIMARIAS</t>
  </si>
  <si>
    <t>TAIWAN</t>
  </si>
  <si>
    <t>BCIE</t>
  </si>
  <si>
    <t>BCIE/FUENTE NACIONAL</t>
  </si>
  <si>
    <t>REPOSICIÓN DE CARRETERAS PRIMARIAS</t>
  </si>
  <si>
    <t>FONDOS NACIONALES</t>
  </si>
  <si>
    <t xml:space="preserve">MEJORAMIENTO DE CARRETERAS SECUNDARIAS </t>
  </si>
  <si>
    <t xml:space="preserve">CONSTRUCCIÓN DE CARRETERAS SECUNDARIAS </t>
  </si>
  <si>
    <t>JICA / GT P6</t>
  </si>
  <si>
    <t>BIRF / FONDOS NACIONALES</t>
  </si>
  <si>
    <t>MEJORAMIENTO DE CARRETERAS SECUNDARIAS</t>
  </si>
  <si>
    <t>MEJORAMIENTO DE CARRETERAS PRIMARIAS</t>
  </si>
  <si>
    <t>JICA GT P5 / FONDOS NACIONALES</t>
  </si>
  <si>
    <t>FUENTE NACIONAL</t>
  </si>
  <si>
    <t>BCIE / FONDOS NACIONALES</t>
  </si>
  <si>
    <t>BID / FONDOS NACIONALES</t>
  </si>
  <si>
    <t>JICA GT P6</t>
  </si>
  <si>
    <t>CONSTRUCCIÓN DE CARRETERAS SECUNDARIAS</t>
  </si>
  <si>
    <t>MEJORAMIENTO DE  CARRETERAS SECUNDARIAS</t>
  </si>
  <si>
    <t>RIQUEZA PARA TODAS Y TODOS</t>
  </si>
  <si>
    <t>FUENTE 21  INGRESOS TRIBUTARIOS IVA-PAZ</t>
  </si>
  <si>
    <t>MEJORAMIENTO CARRETERA SECUNDARIA</t>
  </si>
  <si>
    <t>CONSTRUCCION CARRETERA PRIMARIA</t>
  </si>
  <si>
    <t>MEJORAMIENTO CAMINO RURAL</t>
  </si>
  <si>
    <t>CONSTRUCCION DE DISTRIBUIDORES DE TRANSITO</t>
  </si>
  <si>
    <t xml:space="preserve">MEJORAMIENTO DE  CARRETERAS SECUNDARIAS </t>
  </si>
  <si>
    <t>CONSTRUCCION CAMINO RURAL</t>
  </si>
  <si>
    <t>RECHAZADO</t>
  </si>
  <si>
    <t xml:space="preserve">AMPLIACIÓN DE ESCUELAS DE PRIMARIA </t>
  </si>
  <si>
    <t>11-000-02</t>
  </si>
  <si>
    <t>POLÍTICA EDUCACIÓN INCLUSIVA</t>
  </si>
  <si>
    <t>INGRESOS CORRIENTES</t>
  </si>
  <si>
    <t xml:space="preserve">MEJORAMIENTO DE ESCUELAS DE PRIMARIA </t>
  </si>
  <si>
    <t xml:space="preserve">CONSTRUCCIÓN DE ESCUELAS DE PRIMARIA </t>
  </si>
  <si>
    <t>CONSTRUCCIÓN DE ESTABLECIMIENTOS DE EDUCACION BASICA</t>
  </si>
  <si>
    <t>CONSTRUCCIÓN DE ESTABLECIMIENTOS DE EDUCACION DIVERSIFICADA</t>
  </si>
  <si>
    <t xml:space="preserve">REPOSICIÓN DE ESCUELAS DE PRE-PRIMARIA </t>
  </si>
  <si>
    <t>PRÉSTAMOS EXTERNOS</t>
  </si>
  <si>
    <t xml:space="preserve"> REPOSICIÓN DE ESCUELAS DE PRIMARIA</t>
  </si>
  <si>
    <t>REPOSICIÓN DE ESTABLECIMIENTOS DE EDUCACIÓN BÁSICA</t>
  </si>
  <si>
    <t>REPOSICIÓN DE ESTABLECIMIENTOS DE EDUCACIÓN DIVERSIFICADA</t>
  </si>
  <si>
    <t>CONSTRUCCION MURO DE CONTENCION ASENTAMIENTO 21 DE NOVIEMBRE, FASE II, ZONA 7, GUATEMALA, GUATEMALA</t>
  </si>
  <si>
    <t>CONSTRUCCION MURO DE CONTENCION ASENTAMIENTO EL UNIVERSO, LOS GRANIZOS, ZONA 7, GUATEMALA, GUATEMALA</t>
  </si>
  <si>
    <t>CONSTRUCCION MURO DE CONTENCION ASENTAMIENTO 30 DE NOVIEMBRE, EL AMPARO, ZONA 7, GUATEMALA, GUATEMALA</t>
  </si>
  <si>
    <t>CONSTRUCCION MURO DE CONTENCION ASENTAMIENTO NUEVA JERUSALÉN, FASE II, ZONA 18, GUATEMALA, GUATEMALA</t>
  </si>
  <si>
    <t>Metros cuadrados</t>
  </si>
  <si>
    <t>CONSTRUCCIÓN MUROS DE CONTENCIÓN</t>
  </si>
  <si>
    <t>POLÍTICA NACIONAL DE GOBIERNO</t>
  </si>
  <si>
    <t>CONSTRUCCIÓN EDIFICIO PARA EL CENTRO NACIONAL DE PRONÓSTICOS,  -CNP -</t>
  </si>
  <si>
    <t>CONSTRUCCIÓN MURO PERIMETRAL SOBRE 8a. AVE Y 15 CALLE ZONA 13</t>
  </si>
  <si>
    <t>CONSTRUCCIÓN Y AMPLIACIÓN DE INSTALACIONES PARA SEDES DE OBSERVACIÓN</t>
  </si>
  <si>
    <t>001-000-001</t>
  </si>
  <si>
    <t>CONSTRUCCIÓN EDIFICIO DE BODEGA GENERAL, SEDE CENTRAL DE PROVIAL, GUATEMALA</t>
  </si>
  <si>
    <t>ONSTRUCCIÓN EDIFICIO OPERATIVO, SEDE CENTRAL DE PROVIAL, GUATEMALA</t>
  </si>
  <si>
    <t>CONSTRUCCIÓN EDIFICIO SEDE REGIONAL DE PROTECCIÓN Y SEGURIDAD VIAL, SAN CRISTÓBAL ACASAGUASTLAN, EL PROGRESO, FASE 2</t>
  </si>
  <si>
    <t>CONSTRUCCIÓN EDIFICIO PARQUE VIAL Y PAVIMENTO DE PARQUEOS, SEDE CENTRAL DE PROVIAL, GUATEMALA</t>
  </si>
  <si>
    <t>SAN CRISTOBAL ACASAGUASTLAN</t>
  </si>
  <si>
    <t>CONSTRUCCIÓN DE EDIFICIOS OPERATIVOS DE PROTECCIÓN Y SEGURIDAD VIAL</t>
  </si>
  <si>
    <t>0-1-1</t>
  </si>
  <si>
    <t>POLÍTICA GENERAL DE GOBIERNO</t>
  </si>
  <si>
    <t>SUBSIDIO DE ACCESO A SERVICIOS PARA EL DESARROLLO DE LA TELEFONÍA CON CONECTIVIDAD EN MUNICIPIOS DEL DEPARTAMENTO DE ALTA VERAPAZ</t>
  </si>
  <si>
    <t>SUBSIDIO DE ACCESO A SERVICIOS PARA EL DESARROLLO DE LA TELEFONÍA CON CONECTIVIDAD, EN MUNICIPIOS DEL DEPARTAMENTO DE HUEHUETENANGO</t>
  </si>
  <si>
    <t>SUBSIDIO DE ACCESO A SERVICIOS PARA EL DESARROLLO DE LA TELEFONÍA CON CONECTIVIDAD, EN MUNICIPIOS DEL DEPARTAMENTO DE QUICHÉ</t>
  </si>
  <si>
    <t>SUBSIDIO DE ACCESO A SERVICIOS PARA EL DESARROLLO DE LA TELEFONÍA CON CONECTIVIDAD, EN MUNICIPIOS DEL DEPARTAMENTO DE SAN MARCOS</t>
  </si>
  <si>
    <t xml:space="preserve">CHAHAN - COBÁN - CHISEC - FRAY BARTOLOMÉ DE LAS CASAS - LA TINTA - PANZÓS - RAXRIJ-A - SAN PEDRO CARCHÁ - SENAHÚ - TAMAHÚ - TUCURÚ - </t>
  </si>
  <si>
    <t>CHIANTLA - HUEHUETENANGO - LA LIBERTAD - MALACATANCITO - NENTÓN - SAN IDELFONSO IXTAHUACÁN - SAN JUAN ATITLÁN - SAN MIGUEL ACATÁN - SAN PEDRO NECTA - SAN SEBASTIÁN COATÁN - SAN SEBASTIÁN HUEHUETENANGO - SANTA BARBARÁ - SANTA CRUZ BARILLAS - TODOS SANTOS CUCHUMATÁN</t>
  </si>
  <si>
    <t>CHAHUL - CHICHICASTENANGO - CUNÉN - JOYABAJ - NEBAJ - SAN ADRÉS SAJCABAJÁ - SAN BARTOLOMÉ JOCOTENANGO - SAN JUAN COTZAL - SANTA CRUZ DEL QUICHÉ - ZACUALPA</t>
  </si>
  <si>
    <t>COMITANCILLO - CONCEPCIÓN TUTUAPA - SAN MARCOS - SAN MIGUEL IXTAHUACÁN - SIBINAL - TACANÁ - TAJUMULCO</t>
  </si>
  <si>
    <t>ENTIDADES SUBSIDIADAS CON PROYECTOS DE TELEFONÍA CON CONECTIVIDAD</t>
  </si>
  <si>
    <t>PLAN KATUN 2032, EJE 10. GUATEMALA URBANA Y RURAL. PRIORIDAD 1: DESARROLLO RURAL INTEGRAL, META 3 Y EJE 12. RIQUEZA PARA TODAS Y TODOS. PRIORIDAD 3</t>
  </si>
  <si>
    <t>AMPLIACIÓN INFRAESTRUCTURA DE RADIO ALDEA SAN JOSÉ LAS MINAS</t>
  </si>
  <si>
    <t>SAN MARTÍN JILOTEPEQUE</t>
  </si>
  <si>
    <t>AMPLIACIÓN INFRAESTRUCTURA  DE RADIO CERRO COTXIC IXIGUAN</t>
  </si>
  <si>
    <t>TEJUTLA</t>
  </si>
  <si>
    <t>AMPLIACIÓN INFRAESTRUCTURA DE RADIO CERRO SOLOMA</t>
  </si>
  <si>
    <t>AMPLIACIÓN INFRAESTRUCTURA DE RADIO CERRO CANCHACAN</t>
  </si>
  <si>
    <t>AMPLIACIÓN DE INFRAESTRUCTURA DE RADIO ALDEA QUEBRADA SECA</t>
  </si>
  <si>
    <t>AMPLIACIÓN DE INFRAESTRUCTURA DE RADIO CERRO CHICUT BAJO</t>
  </si>
  <si>
    <t>COBAN</t>
  </si>
  <si>
    <t>AMPLIACIÓN DE INFRAESTRUCTURA DE RADIO ALDEA PLAYA GRANDE</t>
  </si>
  <si>
    <t>PLAYA GRANDE IXCAN</t>
  </si>
  <si>
    <t>AMPLIACIÓN DE INFRAESTRUCTURA DE RADIO CERRO VIRGINIA</t>
  </si>
  <si>
    <t xml:space="preserve">IZABAL </t>
  </si>
  <si>
    <t>MORALES</t>
  </si>
  <si>
    <t>AMPLIACIÓN DE INFRAESTRUCTURA DE RADIO ALDEA EL ZOMPOPERO</t>
  </si>
  <si>
    <t>SAN VICENTE PACAYA</t>
  </si>
  <si>
    <t>AMPLIACIÓN DE INFRAESTRUCTURA DE RADIO ALDEA SAN FRANCISCO LA CONSULTA</t>
  </si>
  <si>
    <t>SANTA MARIA IXHUATAN</t>
  </si>
  <si>
    <t>AMPLIACIÓN DE INFRAESTRUCTURA DE RADIO CERRO LAS VIBORAS</t>
  </si>
  <si>
    <t xml:space="preserve">JUTIAPA </t>
  </si>
  <si>
    <t>YUPILTEPEQUE</t>
  </si>
  <si>
    <t>AMPLIACIÓN DE INFRAESTRUCTURA DE RADIO CERRO EL CHOL</t>
  </si>
  <si>
    <t xml:space="preserve">BAJA VERAPAZ </t>
  </si>
  <si>
    <t>EL CHOL</t>
  </si>
  <si>
    <t>AMPLIACIÓN DE INFRAESTRUCTURA DE RADIO SAN JOSE CHACAYA</t>
  </si>
  <si>
    <t>SAN JOSE CHACAYA</t>
  </si>
  <si>
    <t>AMPLIACIÓN INFRAESTRUCTURA DE RADIO</t>
  </si>
  <si>
    <t>61-0602-0008</t>
  </si>
  <si>
    <t>DONACIÓN EXTERNA - GOBIERNO DE CHINA (TAIWAN)</t>
  </si>
  <si>
    <t>NO EVALUADO</t>
  </si>
  <si>
    <t>Persona</t>
  </si>
  <si>
    <t xml:space="preserve"> CONSTRUCCION CAMINO RURAL TRAMO: LOS PAJALES - CHIBAQUITO - CHITOMAX, LONGITUD APROXIMADA DE 17.5 KILÓMETROS, MUNICIPIO DE CUBULCO, BAJA VERAPAZ</t>
  </si>
  <si>
    <t>CONSTRUCCION PUENTE VEHICULAR CHITOMAX, CASERÍO CHITOMAX, MUNICIPIO DE CUBULCO, DEPARTAMENTO DE BAJA VERAPAZ</t>
  </si>
  <si>
    <t>Metro Cuadrado</t>
  </si>
  <si>
    <t>REPOSICION ESCUELA PRIMARIA OFICIAL RURAL MIXTA 19 DE JULIO, ALDEA RIO HONDO, SAN LORENZO, SAN MARCOS. CODIGO UDI: 131702.</t>
  </si>
  <si>
    <t>MINISTERIO DE COMUNICACIONES , INFRAESTRUCTURA Y VIVIENDA</t>
  </si>
  <si>
    <t>DIRECCIÓN GENERAL DE CAMINOS</t>
  </si>
  <si>
    <t>KILÓMETRO</t>
  </si>
  <si>
    <t>METRO CUADRADO</t>
  </si>
  <si>
    <t>PROYECTOS NUEVOS 2017</t>
  </si>
  <si>
    <t>KILÓMETROS</t>
  </si>
  <si>
    <t>METRO</t>
  </si>
  <si>
    <t xml:space="preserve">METRO CUADRADO  </t>
  </si>
  <si>
    <t xml:space="preserve">METRO CUADRADO </t>
  </si>
  <si>
    <t>LONGITUD</t>
  </si>
  <si>
    <t xml:space="preserve">LONGITUD     </t>
  </si>
  <si>
    <t>PRÉSTAMOS EXTERNOS-BCIE / FONDOS NACIONALES</t>
  </si>
  <si>
    <t>CONSTRUCCIÓN SEGUNDO NIVEL EDIFICIO BCIE-1656 EN SEDE CENTRAL  - INSIVUMEH -</t>
  </si>
  <si>
    <t xml:space="preserve">PROGRAMA 96 </t>
  </si>
  <si>
    <t>11-1-1</t>
  </si>
  <si>
    <t>CONSTRUCCIÓN DE PUENTES</t>
  </si>
  <si>
    <t>MEJORAMIENTO CARRETERAS PRIMARIAS</t>
  </si>
  <si>
    <t>CONSTRUCCIÓN CARRETERAS SECUNDARIAS</t>
  </si>
  <si>
    <t>11-1-02</t>
  </si>
  <si>
    <t>11-1-2</t>
  </si>
  <si>
    <t>MEJORAMIENTO CARRETERA TRAMO: MATAQUESCUINTLA - JALAPA,MATAQUESCUINTLA - SAN JOSE PINULA - MATEQUESCUINTLA - SAMORORO (REHABILITACION)</t>
  </si>
  <si>
    <t>DOCUMENTO</t>
  </si>
  <si>
    <t>11-01-002</t>
  </si>
  <si>
    <t>11-01-001</t>
  </si>
  <si>
    <t>11-02-001</t>
  </si>
  <si>
    <t>PROYECTOS DE ARRASTRE  2017</t>
  </si>
  <si>
    <t xml:space="preserve">Inversión 2017 </t>
  </si>
  <si>
    <t xml:space="preserve">APROBADO    </t>
  </si>
  <si>
    <t>TOTAL DE INVERSIÓN</t>
  </si>
  <si>
    <t>PROYECTOS 2017</t>
  </si>
  <si>
    <t>Inversión 2017</t>
  </si>
  <si>
    <t xml:space="preserve">Inversión  2017 </t>
  </si>
  <si>
    <t>SAN LUCAS TOLIMÁN</t>
  </si>
  <si>
    <t>CONCEPCIÓN TUTUAPA</t>
  </si>
  <si>
    <t>SAN ANTONIO HUISTA</t>
  </si>
  <si>
    <t>ZACUALPA</t>
  </si>
  <si>
    <t>SANTA CATARINA IXTAHUACÁN</t>
  </si>
  <si>
    <t>UNIDAD PARA EL DESARROLLO DE VIVIENDA POPULAR - UDEVIPO -</t>
  </si>
  <si>
    <t>20-00-001</t>
  </si>
  <si>
    <t>52-04-02</t>
  </si>
  <si>
    <t xml:space="preserve"> REPOSICIÓN DE ESCUELAS DE PRE- PRIMARIA</t>
  </si>
  <si>
    <t>DIRECCIÓN DE PROTECCIÓN Y SEGURIDAD VIAL - PROVIAL -</t>
  </si>
  <si>
    <t>23-00-000</t>
  </si>
  <si>
    <t>FONDO PARA EL DESARROLLO DE LA TELEFONÍA - FONDETEL -</t>
  </si>
  <si>
    <t>INSTITUTO N-ACIONAL DE SISMOLOGÍA, VULCANOLOGÍA, METEOROLOGÍA E HIDROLOGÍA - INSIVUMEH -</t>
  </si>
  <si>
    <t>DIRECCIÓN DE RADIODIFUSIÓN Y TELEVISIÓN NACIONAL - TGW -</t>
  </si>
  <si>
    <t>FONDO SOCIAL DE SOLIDARIDAD - FSS -</t>
  </si>
  <si>
    <t>UNIDAD DE CONSTRUCCIÓN DE EDIFICIOS DEL ESTADO - UCEE -</t>
  </si>
  <si>
    <t>ESTUDIOS A CONTRATAR 2017</t>
  </si>
  <si>
    <t>REPOSICIÓN ESCUELA PRIMARIA OFICIAL URBANA MIXTA MARIANO GÁLVEZ, SAN LUCAS, TOLIMAN, SOLOLÁ. CÓDIGO UDI 07-13-2577-43</t>
  </si>
  <si>
    <t>REPOSICIÓN ESCUELA PRIMARIA OFICIAL RURAL MIXTA, CASERÍO BUENA VISTA ALDEA LOS CORRALES, CABRICAN, QUETZALTENANGO. CÓDIGO UDI 09-06-0846-43</t>
  </si>
  <si>
    <t>REPOSICIÓN ESCUELA PRIMARIA OFICIAL RURAL MIXTA CASERÍO LA LOMA, ALDEA VIXBEN, HUITAN, QUETZALTENANGO. CÓDIGO UDI 09-15-0429-43</t>
  </si>
  <si>
    <t>REPOSICIÓN ESCUELA PRIMARIA OFICIAL RURAL MIXTA, PARAJE PATUNEY ALDEA TZANJON, MOMOSTENANGO, TOTONICAPÁN. CÓDIGO UDI 08-05-0271-43</t>
  </si>
  <si>
    <t>REPOSICIÓN ESCUELA PRIMARIA OFICIAL RURAL MIXTA, PARAJE TZANXACABAL, ALDEA CHUICACA, SANTA MARIA CHIQUIMULA, TOTONICAPÁN. CÓDIGO UDI 08-06-0014-43</t>
  </si>
  <si>
    <t>REPOSICIÓN ESCUELA PRIMARIA OFICIAL RURAL MIXTA, ALDEA LAS CUEVAS DEL PLATANILLO, SIBINAL, SAN MARCOS. CÓDIGO UDI 12-08-0401-43</t>
  </si>
  <si>
    <t>REPOSICIÓN ESCUELA PRIMARIA OFICIAL RURAL MIXTA ALDEA SAN FRANCISCO, EL QUETZAL, SAN MARCOS. CÓDIGO UDI 12-20-0835-43</t>
  </si>
  <si>
    <t>REPOSICIÓN ESCUELA PRIMARIA OFICIAL URBANA MIXTA NO. 1, 1A. AV. 1-77, SANTA CLARA LA LAGUNA, SOLOLÁ. ZONA 1 CÓDIGO UDI: 07-07-0442-43</t>
  </si>
  <si>
    <t>REPOSICIÓN ESCUELA PRIMARIA OFICIAL RURAL MIXTA ALDEA EL PENSAMIENTO, COLOMBA COSTA CUCA, QUETZALTENANGO. CÓDIGO UDI: 09-17-3617-43</t>
  </si>
  <si>
    <t xml:space="preserve">DIRECCION Y COORDINACION </t>
  </si>
  <si>
    <t>PRÉSTAMOS EXTERNOS-BCIE</t>
  </si>
  <si>
    <t>CONSTRUCCIÓN EDIFICIO PARA LA ESTACIÓN RADAR METEOROLÓGICA, FINCA LAS NUBES, SAN JOSÉ PINULA, GUATEMALA</t>
  </si>
  <si>
    <t>SAN JOSÉ PINULA</t>
  </si>
  <si>
    <t>AMPLIACION CENTRO DE SALUD DE VILLA NUEVA SEGUNDO NIVEL, VILLA NUEVA, GUATEMALA</t>
  </si>
  <si>
    <t xml:space="preserve"> CONSTRUCCION CENTRO DE SALUD SEPUR ZARCO, EL ESTOR, IZABAL</t>
  </si>
  <si>
    <t>PROGRAMA 14</t>
  </si>
  <si>
    <t>PRESUPUESTO APROBADO 2017 Q.</t>
  </si>
  <si>
    <t>PRESUPUESTO APROBADO  2017 Q.</t>
  </si>
  <si>
    <t>AMPLIACIÓN CENTRO DE SALUD</t>
  </si>
  <si>
    <t>EL 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</si>
</sst>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.0000_);_(* \(#,##0.0000\);_(* &quot;-&quot;??_);_(@_)"/>
    <numFmt numFmtId="166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>
      <alignment vertical="top"/>
    </xf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/>
    <xf numFmtId="43" fontId="2" fillId="0" borderId="0" applyFont="0" applyFill="0" applyBorder="0" applyAlignment="0" applyProtection="0"/>
    <xf numFmtId="165" fontId="2" fillId="0" borderId="0"/>
    <xf numFmtId="165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165" fontId="2" fillId="0" borderId="0"/>
    <xf numFmtId="0" fontId="2" fillId="0" borderId="0"/>
    <xf numFmtId="165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443">
    <xf numFmtId="0" fontId="0" fillId="0" borderId="0" xfId="0"/>
    <xf numFmtId="0" fontId="0" fillId="0" borderId="0" xfId="0"/>
    <xf numFmtId="0" fontId="5" fillId="0" borderId="0" xfId="0" applyFont="1"/>
    <xf numFmtId="0" fontId="2" fillId="2" borderId="7" xfId="0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15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" fontId="2" fillId="2" borderId="1" xfId="15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 wrapText="1"/>
    </xf>
    <xf numFmtId="3" fontId="2" fillId="2" borderId="3" xfId="15" applyNumberFormat="1" applyFont="1" applyFill="1" applyBorder="1" applyAlignment="1">
      <alignment horizontal="center" vertical="center" wrapText="1"/>
    </xf>
    <xf numFmtId="0" fontId="8" fillId="0" borderId="0" xfId="0" applyFont="1"/>
    <xf numFmtId="1" fontId="2" fillId="2" borderId="6" xfId="1" applyNumberFormat="1" applyFont="1" applyFill="1" applyBorder="1" applyAlignment="1">
      <alignment horizontal="center" vertical="center" wrapText="1"/>
    </xf>
    <xf numFmtId="3" fontId="2" fillId="2" borderId="6" xfId="15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3" fontId="7" fillId="3" borderId="15" xfId="7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 wrapText="1"/>
    </xf>
    <xf numFmtId="2" fontId="2" fillId="0" borderId="1" xfId="71" applyNumberFormat="1" applyFont="1" applyFill="1" applyBorder="1" applyAlignment="1">
      <alignment horizontal="center" vertical="center" wrapText="1"/>
    </xf>
    <xf numFmtId="2" fontId="2" fillId="0" borderId="1" xfId="92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2" fillId="0" borderId="1" xfId="7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" fontId="5" fillId="0" borderId="0" xfId="0" applyNumberFormat="1" applyFont="1"/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4" fontId="2" fillId="2" borderId="4" xfId="15" applyNumberFormat="1" applyFont="1" applyFill="1" applyBorder="1" applyAlignment="1">
      <alignment horizontal="center" vertical="center" wrapText="1"/>
    </xf>
    <xf numFmtId="0" fontId="5" fillId="4" borderId="1" xfId="4" applyFont="1" applyFill="1" applyBorder="1" applyAlignment="1">
      <alignment horizontal="center" vertical="center"/>
    </xf>
    <xf numFmtId="4" fontId="2" fillId="2" borderId="1" xfId="4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11" fillId="0" borderId="0" xfId="0" applyFont="1" applyBorder="1"/>
    <xf numFmtId="0" fontId="9" fillId="2" borderId="0" xfId="0" applyFont="1" applyFill="1" applyBorder="1" applyAlignment="1">
      <alignment vertical="center" wrapText="1"/>
    </xf>
    <xf numFmtId="0" fontId="8" fillId="0" borderId="0" xfId="0" applyFont="1" applyBorder="1"/>
    <xf numFmtId="0" fontId="7" fillId="3" borderId="4" xfId="0" applyFont="1" applyFill="1" applyBorder="1" applyAlignment="1">
      <alignment horizontal="center" vertical="center" wrapText="1"/>
    </xf>
    <xf numFmtId="3" fontId="7" fillId="3" borderId="4" xfId="7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2" fillId="0" borderId="7" xfId="0" applyFont="1" applyFill="1" applyBorder="1" applyAlignment="1">
      <alignment horizontal="center" vertical="center" wrapText="1"/>
    </xf>
    <xf numFmtId="3" fontId="2" fillId="0" borderId="1" xfId="15" applyNumberFormat="1" applyFont="1" applyFill="1" applyBorder="1" applyAlignment="1">
      <alignment horizontal="center" vertical="center" wrapText="1"/>
    </xf>
    <xf numFmtId="4" fontId="2" fillId="0" borderId="1" xfId="15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91" applyFont="1" applyFill="1" applyBorder="1" applyAlignment="1">
      <alignment horizontal="center" vertical="center" wrapText="1"/>
    </xf>
    <xf numFmtId="4" fontId="2" fillId="0" borderId="1" xfId="6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right" vertical="center" wrapText="1"/>
    </xf>
    <xf numFmtId="4" fontId="2" fillId="2" borderId="3" xfId="15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" fontId="2" fillId="2" borderId="6" xfId="15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3" xfId="7" applyNumberFormat="1" applyFont="1" applyFill="1" applyBorder="1" applyAlignment="1">
      <alignment horizontal="center" vertical="center" wrapText="1"/>
    </xf>
    <xf numFmtId="3" fontId="7" fillId="0" borderId="18" xfId="7" applyNumberFormat="1" applyFont="1" applyFill="1" applyBorder="1" applyAlignment="1">
      <alignment horizontal="center" vertical="center" wrapText="1"/>
    </xf>
    <xf numFmtId="1" fontId="7" fillId="0" borderId="18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71" applyNumberFormat="1" applyFont="1" applyFill="1" applyBorder="1" applyAlignment="1">
      <alignment horizontal="center" vertical="center" wrapText="1"/>
    </xf>
    <xf numFmtId="2" fontId="2" fillId="0" borderId="8" xfId="71" applyNumberFormat="1" applyFont="1" applyFill="1" applyBorder="1" applyAlignment="1">
      <alignment horizontal="center" vertical="center" wrapText="1"/>
    </xf>
    <xf numFmtId="2" fontId="2" fillId="0" borderId="8" xfId="92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" fontId="2" fillId="4" borderId="6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" fontId="2" fillId="4" borderId="3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3" fontId="7" fillId="3" borderId="31" xfId="7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0" borderId="6" xfId="15" applyNumberFormat="1" applyFont="1" applyFill="1" applyBorder="1" applyAlignment="1">
      <alignment horizontal="center" vertical="center" wrapText="1"/>
    </xf>
    <xf numFmtId="4" fontId="2" fillId="0" borderId="6" xfId="15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2" fillId="0" borderId="0" xfId="0" applyFont="1" applyFill="1" applyBorder="1"/>
    <xf numFmtId="37" fontId="2" fillId="0" borderId="1" xfId="1" applyNumberFormat="1" applyFont="1" applyFill="1" applyBorder="1" applyAlignment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 wrapText="1"/>
    </xf>
    <xf numFmtId="166" fontId="2" fillId="0" borderId="1" xfId="15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2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3" fontId="5" fillId="0" borderId="27" xfId="0" applyNumberFormat="1" applyFont="1" applyFill="1" applyBorder="1" applyAlignment="1">
      <alignment horizontal="center" vertical="center" wrapText="1"/>
    </xf>
    <xf numFmtId="3" fontId="5" fillId="0" borderId="27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5" fillId="0" borderId="27" xfId="0" applyNumberFormat="1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right" vertical="center"/>
    </xf>
    <xf numFmtId="4" fontId="13" fillId="0" borderId="3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6" fillId="0" borderId="0" xfId="0" applyFont="1" applyFill="1"/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21" xfId="0" applyNumberFormat="1" applyFont="1" applyFill="1" applyBorder="1" applyAlignment="1">
      <alignment horizontal="right" vertical="center" wrapText="1"/>
    </xf>
    <xf numFmtId="4" fontId="7" fillId="2" borderId="9" xfId="0" applyNumberFormat="1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71" applyNumberFormat="1" applyFont="1" applyFill="1" applyBorder="1" applyAlignment="1">
      <alignment horizontal="center" vertical="center" wrapText="1"/>
    </xf>
    <xf numFmtId="2" fontId="2" fillId="0" borderId="3" xfId="71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2" fillId="0" borderId="3" xfId="9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2" borderId="35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0" borderId="25" xfId="0" applyNumberFormat="1" applyFont="1" applyBorder="1" applyAlignment="1">
      <alignment horizontal="right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/>
    <xf numFmtId="0" fontId="11" fillId="0" borderId="27" xfId="0" applyFont="1" applyBorder="1" applyAlignment="1">
      <alignment horizontal="center" vertical="center"/>
    </xf>
    <xf numFmtId="4" fontId="11" fillId="0" borderId="31" xfId="0" applyNumberFormat="1" applyFont="1" applyBorder="1" applyAlignment="1">
      <alignment horizontal="right" vertical="center"/>
    </xf>
    <xf numFmtId="4" fontId="13" fillId="0" borderId="31" xfId="0" applyNumberFormat="1" applyFont="1" applyBorder="1" applyAlignment="1">
      <alignment horizontal="right" vertical="center"/>
    </xf>
    <xf numFmtId="4" fontId="13" fillId="0" borderId="26" xfId="0" applyNumberFormat="1" applyFont="1" applyBorder="1" applyAlignment="1">
      <alignment vertical="center"/>
    </xf>
    <xf numFmtId="4" fontId="13" fillId="0" borderId="31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2" fillId="4" borderId="4" xfId="1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2" fillId="2" borderId="4" xfId="15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17" fillId="0" borderId="26" xfId="0" applyNumberFormat="1" applyFont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25" xfId="0" applyNumberFormat="1" applyFont="1" applyFill="1" applyBorder="1" applyAlignment="1">
      <alignment horizontal="right" vertical="center" wrapText="1"/>
    </xf>
    <xf numFmtId="4" fontId="13" fillId="0" borderId="26" xfId="0" applyNumberFormat="1" applyFont="1" applyBorder="1" applyAlignment="1">
      <alignment horizontal="right" vertical="center"/>
    </xf>
    <xf numFmtId="4" fontId="13" fillId="0" borderId="28" xfId="0" applyNumberFormat="1" applyFont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4" fontId="11" fillId="0" borderId="26" xfId="0" applyNumberFormat="1" applyFont="1" applyBorder="1" applyAlignment="1">
      <alignment horizontal="right" vertical="center"/>
    </xf>
    <xf numFmtId="4" fontId="2" fillId="0" borderId="6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/>
    </xf>
    <xf numFmtId="0" fontId="5" fillId="4" borderId="6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 wrapText="1"/>
    </xf>
    <xf numFmtId="4" fontId="2" fillId="2" borderId="6" xfId="4" applyNumberFormat="1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4" borderId="3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 wrapText="1"/>
    </xf>
    <xf numFmtId="4" fontId="2" fillId="2" borderId="3" xfId="4" applyNumberFormat="1" applyFont="1" applyFill="1" applyBorder="1" applyAlignment="1">
      <alignment horizontal="center" vertical="center" wrapText="1"/>
    </xf>
    <xf numFmtId="4" fontId="5" fillId="2" borderId="6" xfId="4" applyNumberFormat="1" applyFont="1" applyFill="1" applyBorder="1" applyAlignment="1">
      <alignment horizontal="right" vertical="center" wrapText="1"/>
    </xf>
    <xf numFmtId="4" fontId="5" fillId="2" borderId="19" xfId="4" applyNumberFormat="1" applyFont="1" applyFill="1" applyBorder="1" applyAlignment="1">
      <alignment horizontal="right" vertical="center" wrapText="1"/>
    </xf>
    <xf numFmtId="4" fontId="5" fillId="2" borderId="1" xfId="4" applyNumberFormat="1" applyFont="1" applyFill="1" applyBorder="1" applyAlignment="1">
      <alignment horizontal="right" vertical="center" wrapText="1"/>
    </xf>
    <xf numFmtId="4" fontId="5" fillId="2" borderId="24" xfId="4" applyNumberFormat="1" applyFont="1" applyFill="1" applyBorder="1" applyAlignment="1">
      <alignment horizontal="right" vertical="center" wrapText="1"/>
    </xf>
    <xf numFmtId="4" fontId="5" fillId="2" borderId="3" xfId="4" applyNumberFormat="1" applyFont="1" applyFill="1" applyBorder="1" applyAlignment="1">
      <alignment horizontal="right" vertical="center" wrapText="1"/>
    </xf>
    <xf numFmtId="4" fontId="5" fillId="2" borderId="25" xfId="4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44" fontId="11" fillId="0" borderId="0" xfId="92" applyFont="1" applyAlignment="1">
      <alignment horizontal="right" vertical="center"/>
    </xf>
    <xf numFmtId="4" fontId="2" fillId="0" borderId="24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4" fontId="0" fillId="0" borderId="0" xfId="0" applyNumberFormat="1" applyAlignment="1">
      <alignment horizontal="right" vertical="center"/>
    </xf>
    <xf numFmtId="3" fontId="7" fillId="3" borderId="4" xfId="7" applyNumberFormat="1" applyFont="1" applyFill="1" applyBorder="1" applyAlignment="1">
      <alignment horizontal="center" vertical="center" wrapText="1"/>
    </xf>
    <xf numFmtId="4" fontId="2" fillId="2" borderId="1" xfId="93" applyNumberFormat="1" applyFont="1" applyFill="1" applyBorder="1" applyAlignment="1">
      <alignment horizontal="right" vertical="center" wrapText="1"/>
    </xf>
    <xf numFmtId="4" fontId="2" fillId="2" borderId="1" xfId="93" applyNumberFormat="1" applyFont="1" applyFill="1" applyBorder="1" applyAlignment="1">
      <alignment horizontal="center" vertical="center" wrapText="1"/>
    </xf>
    <xf numFmtId="0" fontId="5" fillId="0" borderId="1" xfId="93" applyFont="1" applyBorder="1" applyAlignment="1">
      <alignment wrapText="1"/>
    </xf>
    <xf numFmtId="0" fontId="5" fillId="0" borderId="1" xfId="93" applyFont="1" applyBorder="1" applyAlignment="1">
      <alignment horizontal="center" vertical="center" wrapText="1"/>
    </xf>
    <xf numFmtId="0" fontId="5" fillId="0" borderId="1" xfId="93" applyFont="1" applyBorder="1" applyAlignment="1">
      <alignment horizontal="center" vertical="center"/>
    </xf>
    <xf numFmtId="4" fontId="17" fillId="0" borderId="31" xfId="0" applyNumberFormat="1" applyFont="1" applyBorder="1" applyAlignment="1">
      <alignment horizontal="right" vertical="center"/>
    </xf>
    <xf numFmtId="4" fontId="13" fillId="0" borderId="0" xfId="0" applyNumberFormat="1" applyFont="1" applyFill="1" applyAlignment="1">
      <alignment horizontal="center"/>
    </xf>
    <xf numFmtId="4" fontId="13" fillId="0" borderId="0" xfId="0" applyNumberFormat="1" applyFont="1" applyFill="1"/>
    <xf numFmtId="0" fontId="5" fillId="6" borderId="19" xfId="0" applyFont="1" applyFill="1" applyBorder="1"/>
    <xf numFmtId="0" fontId="5" fillId="6" borderId="24" xfId="0" applyFont="1" applyFill="1" applyBorder="1"/>
    <xf numFmtId="0" fontId="2" fillId="0" borderId="20" xfId="0" applyFont="1" applyFill="1" applyBorder="1" applyAlignment="1">
      <alignment horizontal="center" vertical="center" wrapText="1"/>
    </xf>
    <xf numFmtId="1" fontId="2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15" applyNumberFormat="1" applyFont="1" applyFill="1" applyBorder="1" applyAlignment="1">
      <alignment horizontal="center" vertical="center" wrapText="1"/>
    </xf>
    <xf numFmtId="4" fontId="2" fillId="0" borderId="4" xfId="15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5" fillId="6" borderId="21" xfId="0" applyFont="1" applyFill="1" applyBorder="1"/>
    <xf numFmtId="4" fontId="5" fillId="6" borderId="24" xfId="0" applyNumberFormat="1" applyFont="1" applyFill="1" applyBorder="1"/>
    <xf numFmtId="0" fontId="2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2" fillId="0" borderId="4" xfId="60" applyNumberFormat="1" applyFont="1" applyFill="1" applyBorder="1" applyAlignment="1">
      <alignment horizontal="right" vertical="center"/>
    </xf>
    <xf numFmtId="4" fontId="2" fillId="0" borderId="21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7" fillId="0" borderId="6" xfId="15" applyNumberFormat="1" applyFont="1" applyFill="1" applyBorder="1" applyAlignment="1">
      <alignment horizontal="center" vertical="center" wrapText="1"/>
    </xf>
    <xf numFmtId="4" fontId="7" fillId="0" borderId="6" xfId="15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6" xfId="60" applyNumberFormat="1" applyFont="1" applyFill="1" applyBorder="1" applyAlignment="1">
      <alignment horizontal="right" vertical="center"/>
    </xf>
    <xf numFmtId="4" fontId="13" fillId="0" borderId="19" xfId="0" applyNumberFormat="1" applyFont="1" applyFill="1" applyBorder="1"/>
    <xf numFmtId="4" fontId="15" fillId="0" borderId="25" xfId="0" applyNumberFormat="1" applyFont="1" applyFill="1" applyBorder="1"/>
    <xf numFmtId="1" fontId="7" fillId="0" borderId="18" xfId="1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wrapText="1"/>
    </xf>
    <xf numFmtId="0" fontId="7" fillId="0" borderId="18" xfId="0" applyFont="1" applyFill="1" applyBorder="1" applyAlignment="1">
      <alignment horizontal="center" vertical="center" wrapText="1"/>
    </xf>
    <xf numFmtId="3" fontId="7" fillId="0" borderId="18" xfId="15" applyNumberFormat="1" applyFont="1" applyFill="1" applyBorder="1" applyAlignment="1">
      <alignment horizontal="center" vertical="center" wrapText="1"/>
    </xf>
    <xf numFmtId="4" fontId="7" fillId="0" borderId="18" xfId="15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/>
    <xf numFmtId="0" fontId="5" fillId="0" borderId="23" xfId="0" applyFont="1" applyFill="1" applyBorder="1"/>
    <xf numFmtId="1" fontId="2" fillId="0" borderId="27" xfId="1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wrapText="1"/>
    </xf>
    <xf numFmtId="0" fontId="2" fillId="0" borderId="27" xfId="0" applyFont="1" applyFill="1" applyBorder="1" applyAlignment="1">
      <alignment horizontal="center" vertical="center" wrapText="1"/>
    </xf>
    <xf numFmtId="3" fontId="2" fillId="0" borderId="27" xfId="15" applyNumberFormat="1" applyFont="1" applyFill="1" applyBorder="1" applyAlignment="1">
      <alignment horizontal="center" vertical="center" wrapText="1"/>
    </xf>
    <xf numFmtId="4" fontId="2" fillId="0" borderId="27" xfId="15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right" vertical="center"/>
    </xf>
    <xf numFmtId="0" fontId="11" fillId="0" borderId="28" xfId="0" applyFont="1" applyFill="1" applyBorder="1"/>
    <xf numFmtId="0" fontId="5" fillId="0" borderId="28" xfId="0" applyFont="1" applyFill="1" applyBorder="1" applyAlignment="1">
      <alignment horizontal="center"/>
    </xf>
    <xf numFmtId="0" fontId="11" fillId="0" borderId="28" xfId="0" applyFont="1" applyBorder="1"/>
    <xf numFmtId="4" fontId="7" fillId="2" borderId="13" xfId="0" applyNumberFormat="1" applyFont="1" applyFill="1" applyBorder="1" applyAlignment="1">
      <alignment vertical="center" wrapText="1"/>
    </xf>
    <xf numFmtId="4" fontId="7" fillId="2" borderId="31" xfId="0" applyNumberFormat="1" applyFont="1" applyFill="1" applyBorder="1" applyAlignment="1">
      <alignment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4" fontId="2" fillId="2" borderId="38" xfId="0" applyNumberFormat="1" applyFont="1" applyFill="1" applyBorder="1" applyAlignment="1">
      <alignment horizontal="right"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7" fillId="2" borderId="36" xfId="0" applyNumberFormat="1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2" fillId="2" borderId="40" xfId="0" applyNumberFormat="1" applyFont="1" applyFill="1" applyBorder="1" applyAlignment="1">
      <alignment horizontal="right" vertical="center" wrapText="1"/>
    </xf>
    <xf numFmtId="4" fontId="12" fillId="6" borderId="40" xfId="0" applyNumberFormat="1" applyFont="1" applyFill="1" applyBorder="1" applyAlignment="1">
      <alignment horizontal="right"/>
    </xf>
    <xf numFmtId="4" fontId="2" fillId="2" borderId="32" xfId="0" applyNumberFormat="1" applyFont="1" applyFill="1" applyBorder="1" applyAlignment="1">
      <alignment horizontal="right" vertical="center" wrapText="1"/>
    </xf>
    <xf numFmtId="0" fontId="5" fillId="0" borderId="31" xfId="0" applyFont="1" applyBorder="1"/>
    <xf numFmtId="0" fontId="11" fillId="0" borderId="31" xfId="0" applyFont="1" applyBorder="1"/>
    <xf numFmtId="0" fontId="5" fillId="0" borderId="44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3" fontId="5" fillId="2" borderId="33" xfId="0" applyNumberFormat="1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4" fontId="13" fillId="2" borderId="44" xfId="0" applyNumberFormat="1" applyFont="1" applyFill="1" applyBorder="1" applyAlignment="1">
      <alignment horizontal="right" vertical="center" wrapText="1"/>
    </xf>
    <xf numFmtId="4" fontId="13" fillId="2" borderId="36" xfId="0" applyNumberFormat="1" applyFont="1" applyFill="1" applyBorder="1" applyAlignment="1">
      <alignment horizontal="right" vertical="center" wrapText="1"/>
    </xf>
    <xf numFmtId="4" fontId="13" fillId="2" borderId="33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4" fontId="5" fillId="2" borderId="19" xfId="0" applyNumberFormat="1" applyFont="1" applyFill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43" fontId="5" fillId="0" borderId="25" xfId="1" applyFont="1" applyFill="1" applyBorder="1" applyAlignment="1">
      <alignment horizontal="right" vertical="center"/>
    </xf>
    <xf numFmtId="43" fontId="5" fillId="0" borderId="24" xfId="1" applyFont="1" applyFill="1" applyBorder="1" applyAlignment="1">
      <alignment horizontal="right" vertical="center"/>
    </xf>
    <xf numFmtId="2" fontId="5" fillId="0" borderId="3" xfId="0" applyNumberFormat="1" applyFont="1" applyBorder="1" applyAlignment="1">
      <alignment horizontal="right" vertical="center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3" fontId="7" fillId="3" borderId="6" xfId="7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3" fontId="7" fillId="3" borderId="4" xfId="7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right"/>
    </xf>
    <xf numFmtId="0" fontId="15" fillId="0" borderId="3" xfId="0" applyFont="1" applyFill="1" applyBorder="1" applyAlignment="1">
      <alignment horizontal="right"/>
    </xf>
    <xf numFmtId="0" fontId="9" fillId="0" borderId="0" xfId="0" applyFont="1" applyBorder="1" applyAlignment="1">
      <alignment horizontal="left" wrapText="1"/>
    </xf>
    <xf numFmtId="0" fontId="7" fillId="3" borderId="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1" fontId="7" fillId="3" borderId="18" xfId="0" applyNumberFormat="1" applyFont="1" applyFill="1" applyBorder="1" applyAlignment="1">
      <alignment horizontal="center" vertical="center" wrapText="1"/>
    </xf>
    <xf numFmtId="1" fontId="7" fillId="3" borderId="37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left" wrapText="1"/>
    </xf>
    <xf numFmtId="4" fontId="7" fillId="3" borderId="3" xfId="0" applyNumberFormat="1" applyFont="1" applyFill="1" applyBorder="1" applyAlignment="1">
      <alignment horizontal="center" vertical="center" wrapText="1"/>
    </xf>
    <xf numFmtId="3" fontId="7" fillId="3" borderId="3" xfId="7" applyNumberFormat="1" applyFont="1" applyFill="1" applyBorder="1" applyAlignment="1">
      <alignment horizontal="center" vertical="center" wrapText="1"/>
    </xf>
    <xf numFmtId="4" fontId="7" fillId="3" borderId="25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46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" fontId="7" fillId="3" borderId="41" xfId="0" applyNumberFormat="1" applyFont="1" applyFill="1" applyBorder="1" applyAlignment="1">
      <alignment vertical="center" wrapText="1"/>
    </xf>
    <xf numFmtId="4" fontId="7" fillId="3" borderId="43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42" xfId="0" applyNumberFormat="1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3" fillId="0" borderId="28" xfId="0" applyFont="1" applyBorder="1" applyAlignment="1">
      <alignment horizontal="right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32" xfId="0" applyNumberFormat="1" applyFont="1" applyFill="1" applyBorder="1" applyAlignment="1">
      <alignment horizontal="center" vertical="center" wrapText="1"/>
    </xf>
    <xf numFmtId="3" fontId="7" fillId="3" borderId="11" xfId="7" applyNumberFormat="1" applyFont="1" applyFill="1" applyBorder="1" applyAlignment="1">
      <alignment horizontal="center" vertical="center" wrapText="1"/>
    </xf>
    <xf numFmtId="3" fontId="7" fillId="3" borderId="32" xfId="7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1" fontId="7" fillId="3" borderId="11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3" fontId="7" fillId="3" borderId="9" xfId="7" applyNumberFormat="1" applyFont="1" applyFill="1" applyBorder="1" applyAlignment="1">
      <alignment horizontal="center" vertical="center" wrapText="1"/>
    </xf>
    <xf numFmtId="3" fontId="7" fillId="3" borderId="13" xfId="7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3" fontId="7" fillId="3" borderId="14" xfId="7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95">
    <cellStyle name="Millares" xfId="1" builtinId="3"/>
    <cellStyle name="Millares 11" xfId="71"/>
    <cellStyle name="Millares 13" xfId="60"/>
    <cellStyle name="Millares 2" xfId="6"/>
    <cellStyle name="Millares 2 10" xfId="84"/>
    <cellStyle name="Millares 2 11" xfId="62"/>
    <cellStyle name="Millares 2 13" xfId="66"/>
    <cellStyle name="Millares 2 15" xfId="73"/>
    <cellStyle name="Millares 2 17" xfId="75"/>
    <cellStyle name="Millares 2 19" xfId="70"/>
    <cellStyle name="Millares 2 2" xfId="88"/>
    <cellStyle name="Millares 2 21" xfId="59"/>
    <cellStyle name="Millares 2 5" xfId="53"/>
    <cellStyle name="Millares 2 8" xfId="56"/>
    <cellStyle name="Millares 3" xfId="5"/>
    <cellStyle name="Millares 3 10" xfId="51"/>
    <cellStyle name="Millares 4" xfId="49"/>
    <cellStyle name="Millares 5" xfId="90"/>
    <cellStyle name="Millares 6" xfId="94"/>
    <cellStyle name="Millares 9" xfId="69"/>
    <cellStyle name="Millares_Xl0000013 2" xfId="7"/>
    <cellStyle name="Moneda" xfId="92" builtinId="4"/>
    <cellStyle name="Moneda 2" xfId="8"/>
    <cellStyle name="Moneda 2 2" xfId="9"/>
    <cellStyle name="Moneda 2 2 2" xfId="10"/>
    <cellStyle name="Moneda 2 3" xfId="11"/>
    <cellStyle name="Moneda 3" xfId="12"/>
    <cellStyle name="Normal" xfId="0" builtinId="0"/>
    <cellStyle name="Normal 10" xfId="13"/>
    <cellStyle name="Normal 10 2" xfId="14"/>
    <cellStyle name="Normal 11" xfId="15"/>
    <cellStyle name="Normal 11 2" xfId="16"/>
    <cellStyle name="Normal 12" xfId="17"/>
    <cellStyle name="Normal 12 2" xfId="18"/>
    <cellStyle name="Normal 13" xfId="19"/>
    <cellStyle name="Normal 13 2" xfId="20"/>
    <cellStyle name="Normal 14" xfId="21"/>
    <cellStyle name="Normal 14 2" xfId="22"/>
    <cellStyle name="Normal 14 31" xfId="58"/>
    <cellStyle name="Normal 14 8" xfId="55"/>
    <cellStyle name="Normal 15" xfId="23"/>
    <cellStyle name="Normal 15 2" xfId="24"/>
    <cellStyle name="Normal 16" xfId="25"/>
    <cellStyle name="Normal 17" xfId="4"/>
    <cellStyle name="Normal 18" xfId="89"/>
    <cellStyle name="Normal 18 28" xfId="85"/>
    <cellStyle name="Normal 18 30" xfId="87"/>
    <cellStyle name="Normal 19" xfId="93"/>
    <cellStyle name="Normal 2" xfId="2"/>
    <cellStyle name="Normal 2 11" xfId="50"/>
    <cellStyle name="Normal 2 2" xfId="27"/>
    <cellStyle name="Normal 2 2 2" xfId="28"/>
    <cellStyle name="Normal 2 2 2 2" xfId="29"/>
    <cellStyle name="Normal 2 2 2 2 2" xfId="30"/>
    <cellStyle name="Normal 2 21" xfId="65"/>
    <cellStyle name="Normal 2 22" xfId="67"/>
    <cellStyle name="Normal 2 25" xfId="72"/>
    <cellStyle name="Normal 2 3" xfId="31"/>
    <cellStyle name="Normal 2 3 2" xfId="32"/>
    <cellStyle name="Normal 2 31" xfId="80"/>
    <cellStyle name="Normal 2 32" xfId="81"/>
    <cellStyle name="Normal 2 33" xfId="82"/>
    <cellStyle name="Normal 2 34" xfId="83"/>
    <cellStyle name="Normal 2 4" xfId="33"/>
    <cellStyle name="Normal 2 4 2" xfId="34"/>
    <cellStyle name="Normal 2 5" xfId="26"/>
    <cellStyle name="Normal 2 9" xfId="48"/>
    <cellStyle name="Normal 3" xfId="3"/>
    <cellStyle name="Normal 3 11" xfId="61"/>
    <cellStyle name="Normal 3 12" xfId="63"/>
    <cellStyle name="Normal 3 13" xfId="64"/>
    <cellStyle name="Normal 3 17" xfId="91"/>
    <cellStyle name="Normal 3 18" xfId="68"/>
    <cellStyle name="Normal 3 2" xfId="36"/>
    <cellStyle name="Normal 3 20" xfId="74"/>
    <cellStyle name="Normal 3 21" xfId="76"/>
    <cellStyle name="Normal 3 22" xfId="77"/>
    <cellStyle name="Normal 3 23" xfId="78"/>
    <cellStyle name="Normal 3 24" xfId="79"/>
    <cellStyle name="Normal 3 3" xfId="35"/>
    <cellStyle name="Normal 3 30" xfId="86"/>
    <cellStyle name="Normal 3 5" xfId="52"/>
    <cellStyle name="Normal 3 7" xfId="54"/>
    <cellStyle name="Normal 4" xfId="37"/>
    <cellStyle name="Normal 4 9" xfId="57"/>
    <cellStyle name="Normal 5" xfId="38"/>
    <cellStyle name="Normal 5 2" xfId="39"/>
    <cellStyle name="Normal 6" xfId="40"/>
    <cellStyle name="Normal 6 2" xfId="41"/>
    <cellStyle name="Normal 7" xfId="42"/>
    <cellStyle name="Normal 7 2" xfId="43"/>
    <cellStyle name="Normal 8" xfId="44"/>
    <cellStyle name="Normal 8 2" xfId="45"/>
    <cellStyle name="Normal 9" xfId="46"/>
    <cellStyle name="Normal 9 2" xfId="47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9</xdr:row>
      <xdr:rowOff>180975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525208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180975</xdr:rowOff>
    </xdr:from>
    <xdr:ext cx="184731" cy="264560"/>
    <xdr:sp macro="" textlink="">
      <xdr:nvSpPr>
        <xdr:cNvPr id="3" name="2 CuadroTexto"/>
        <xdr:cNvSpPr txBox="1"/>
      </xdr:nvSpPr>
      <xdr:spPr>
        <a:xfrm>
          <a:off x="525208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52520850" y="2439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52520850" y="625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52520850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52520850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18</xdr:row>
      <xdr:rowOff>180975</xdr:rowOff>
    </xdr:from>
    <xdr:ext cx="184731" cy="264560"/>
    <xdr:sp macro="" textlink="">
      <xdr:nvSpPr>
        <xdr:cNvPr id="8" name="7 CuadroTexto"/>
        <xdr:cNvSpPr txBox="1"/>
      </xdr:nvSpPr>
      <xdr:spPr>
        <a:xfrm>
          <a:off x="52520850" y="2506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18</xdr:row>
      <xdr:rowOff>180975</xdr:rowOff>
    </xdr:from>
    <xdr:ext cx="184731" cy="264560"/>
    <xdr:sp macro="" textlink="">
      <xdr:nvSpPr>
        <xdr:cNvPr id="9" name="8 CuadroTexto"/>
        <xdr:cNvSpPr txBox="1"/>
      </xdr:nvSpPr>
      <xdr:spPr>
        <a:xfrm>
          <a:off x="52520850" y="2506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18</xdr:row>
      <xdr:rowOff>180975</xdr:rowOff>
    </xdr:from>
    <xdr:ext cx="184731" cy="264560"/>
    <xdr:sp macro="" textlink="">
      <xdr:nvSpPr>
        <xdr:cNvPr id="10" name="9 CuadroTexto"/>
        <xdr:cNvSpPr txBox="1"/>
      </xdr:nvSpPr>
      <xdr:spPr>
        <a:xfrm>
          <a:off x="52520850" y="2506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20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52520850" y="2603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20</xdr:row>
      <xdr:rowOff>180975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52520850" y="2603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20</xdr:row>
      <xdr:rowOff>180975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52520850" y="2603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52520850" y="2666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52520850" y="2666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52520850" y="2666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52520850" y="2585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52520850" y="2585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52520850" y="2585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52520850" y="2536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52520850" y="2536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52520850" y="2536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180975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5252085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180975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5252085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180975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5252085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180975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5252085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52520850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52520850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52520850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52520850" y="281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52520850" y="281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52520850" y="281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52520850" y="281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52520850" y="281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52520850" y="281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5252085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5252085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5252085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525208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52520850" y="2973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5252085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5252085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5252085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24</xdr:row>
      <xdr:rowOff>180975</xdr:rowOff>
    </xdr:from>
    <xdr:ext cx="184731" cy="264560"/>
    <xdr:sp macro="" textlink="">
      <xdr:nvSpPr>
        <xdr:cNvPr id="52" name="51 CuadroTexto"/>
        <xdr:cNvSpPr txBox="1"/>
      </xdr:nvSpPr>
      <xdr:spPr>
        <a:xfrm>
          <a:off x="52520850" y="2829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3" name="52 CuadroTexto"/>
        <xdr:cNvSpPr txBox="1"/>
      </xdr:nvSpPr>
      <xdr:spPr>
        <a:xfrm>
          <a:off x="5252085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4" name="53 CuadroTexto"/>
        <xdr:cNvSpPr txBox="1"/>
      </xdr:nvSpPr>
      <xdr:spPr>
        <a:xfrm>
          <a:off x="5252085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5" name="54 CuadroTexto"/>
        <xdr:cNvSpPr txBox="1"/>
      </xdr:nvSpPr>
      <xdr:spPr>
        <a:xfrm>
          <a:off x="5252085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56" name="55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57" name="56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58" name="57 CuadroTexto"/>
        <xdr:cNvSpPr txBox="1"/>
      </xdr:nvSpPr>
      <xdr:spPr>
        <a:xfrm>
          <a:off x="5252085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180975</xdr:rowOff>
    </xdr:from>
    <xdr:ext cx="184731" cy="264560"/>
    <xdr:sp macro="" textlink="">
      <xdr:nvSpPr>
        <xdr:cNvPr id="59" name="58 CuadroTexto"/>
        <xdr:cNvSpPr txBox="1"/>
      </xdr:nvSpPr>
      <xdr:spPr>
        <a:xfrm>
          <a:off x="5252085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180975</xdr:rowOff>
    </xdr:from>
    <xdr:ext cx="184731" cy="264560"/>
    <xdr:sp macro="" textlink="">
      <xdr:nvSpPr>
        <xdr:cNvPr id="60" name="59 CuadroTexto"/>
        <xdr:cNvSpPr txBox="1"/>
      </xdr:nvSpPr>
      <xdr:spPr>
        <a:xfrm>
          <a:off x="5252085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180975</xdr:rowOff>
    </xdr:from>
    <xdr:ext cx="184731" cy="264560"/>
    <xdr:sp macro="" textlink="">
      <xdr:nvSpPr>
        <xdr:cNvPr id="61" name="60 CuadroTexto"/>
        <xdr:cNvSpPr txBox="1"/>
      </xdr:nvSpPr>
      <xdr:spPr>
        <a:xfrm>
          <a:off x="5252085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180975</xdr:rowOff>
    </xdr:from>
    <xdr:ext cx="184731" cy="264560"/>
    <xdr:sp macro="" textlink="">
      <xdr:nvSpPr>
        <xdr:cNvPr id="62" name="61 CuadroTexto"/>
        <xdr:cNvSpPr txBox="1"/>
      </xdr:nvSpPr>
      <xdr:spPr>
        <a:xfrm>
          <a:off x="5252085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180975</xdr:rowOff>
    </xdr:from>
    <xdr:ext cx="184731" cy="264560"/>
    <xdr:sp macro="" textlink="">
      <xdr:nvSpPr>
        <xdr:cNvPr id="63" name="62 CuadroTexto"/>
        <xdr:cNvSpPr txBox="1"/>
      </xdr:nvSpPr>
      <xdr:spPr>
        <a:xfrm>
          <a:off x="5252085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180975</xdr:rowOff>
    </xdr:from>
    <xdr:ext cx="184731" cy="264560"/>
    <xdr:sp macro="" textlink="">
      <xdr:nvSpPr>
        <xdr:cNvPr id="64" name="63 CuadroTexto"/>
        <xdr:cNvSpPr txBox="1"/>
      </xdr:nvSpPr>
      <xdr:spPr>
        <a:xfrm>
          <a:off x="5252085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180975</xdr:rowOff>
    </xdr:from>
    <xdr:ext cx="184731" cy="264560"/>
    <xdr:sp macro="" textlink="">
      <xdr:nvSpPr>
        <xdr:cNvPr id="65" name="64 CuadroTexto"/>
        <xdr:cNvSpPr txBox="1"/>
      </xdr:nvSpPr>
      <xdr:spPr>
        <a:xfrm>
          <a:off x="5252085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25</xdr:row>
      <xdr:rowOff>180975</xdr:rowOff>
    </xdr:from>
    <xdr:ext cx="184731" cy="264560"/>
    <xdr:sp macro="" textlink="">
      <xdr:nvSpPr>
        <xdr:cNvPr id="66" name="65 CuadroTexto"/>
        <xdr:cNvSpPr txBox="1"/>
      </xdr:nvSpPr>
      <xdr:spPr>
        <a:xfrm>
          <a:off x="5252085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180975</xdr:rowOff>
    </xdr:from>
    <xdr:ext cx="184731" cy="264560"/>
    <xdr:sp macro="" textlink="">
      <xdr:nvSpPr>
        <xdr:cNvPr id="67" name="66 CuadroTexto"/>
        <xdr:cNvSpPr txBox="1"/>
      </xdr:nvSpPr>
      <xdr:spPr>
        <a:xfrm>
          <a:off x="52520850" y="2927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68" name="67 CuadroTexto"/>
        <xdr:cNvSpPr txBox="1"/>
      </xdr:nvSpPr>
      <xdr:spPr>
        <a:xfrm>
          <a:off x="52520850" y="30222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69" name="68 CuadroTexto"/>
        <xdr:cNvSpPr txBox="1"/>
      </xdr:nvSpPr>
      <xdr:spPr>
        <a:xfrm>
          <a:off x="52520850" y="2973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70" name="69 CuadroTexto"/>
        <xdr:cNvSpPr txBox="1"/>
      </xdr:nvSpPr>
      <xdr:spPr>
        <a:xfrm>
          <a:off x="52520850" y="2973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9</xdr:row>
      <xdr:rowOff>180975</xdr:rowOff>
    </xdr:from>
    <xdr:ext cx="184731" cy="264560"/>
    <xdr:sp macro="" textlink="">
      <xdr:nvSpPr>
        <xdr:cNvPr id="71" name="70 CuadroTexto"/>
        <xdr:cNvSpPr txBox="1"/>
      </xdr:nvSpPr>
      <xdr:spPr>
        <a:xfrm>
          <a:off x="4888230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15</xdr:col>
      <xdr:colOff>1183105</xdr:colOff>
      <xdr:row>10</xdr:row>
      <xdr:rowOff>135256</xdr:rowOff>
    </xdr:from>
    <xdr:ext cx="80211" cy="45719"/>
    <xdr:sp macro="" textlink="">
      <xdr:nvSpPr>
        <xdr:cNvPr id="72" name="71 CuadroTexto"/>
        <xdr:cNvSpPr txBox="1"/>
      </xdr:nvSpPr>
      <xdr:spPr>
        <a:xfrm flipH="1" flipV="1">
          <a:off x="48227080" y="6212206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10</xdr:row>
      <xdr:rowOff>0</xdr:rowOff>
    </xdr:from>
    <xdr:ext cx="184731" cy="264560"/>
    <xdr:sp macro="" textlink="">
      <xdr:nvSpPr>
        <xdr:cNvPr id="73" name="72 CuadroTexto"/>
        <xdr:cNvSpPr txBox="1"/>
      </xdr:nvSpPr>
      <xdr:spPr>
        <a:xfrm>
          <a:off x="48882300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10</xdr:row>
      <xdr:rowOff>0</xdr:rowOff>
    </xdr:from>
    <xdr:ext cx="184731" cy="264560"/>
    <xdr:sp macro="" textlink="">
      <xdr:nvSpPr>
        <xdr:cNvPr id="74" name="73 CuadroTexto"/>
        <xdr:cNvSpPr txBox="1"/>
      </xdr:nvSpPr>
      <xdr:spPr>
        <a:xfrm>
          <a:off x="48882300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184731" cy="264560"/>
    <xdr:sp macro="" textlink="">
      <xdr:nvSpPr>
        <xdr:cNvPr id="75" name="74 CuadroTexto"/>
        <xdr:cNvSpPr txBox="1"/>
      </xdr:nvSpPr>
      <xdr:spPr>
        <a:xfrm>
          <a:off x="48882300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" name="75 CuadroTexto"/>
        <xdr:cNvSpPr txBox="1"/>
      </xdr:nvSpPr>
      <xdr:spPr>
        <a:xfrm>
          <a:off x="48882300" y="2439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77" name="76 CuadroTexto"/>
        <xdr:cNvSpPr txBox="1"/>
      </xdr:nvSpPr>
      <xdr:spPr>
        <a:xfrm>
          <a:off x="488823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78" name="77 CuadroTexto"/>
        <xdr:cNvSpPr txBox="1"/>
      </xdr:nvSpPr>
      <xdr:spPr>
        <a:xfrm>
          <a:off x="488823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23</xdr:row>
      <xdr:rowOff>0</xdr:rowOff>
    </xdr:from>
    <xdr:ext cx="184731" cy="264560"/>
    <xdr:sp macro="" textlink="">
      <xdr:nvSpPr>
        <xdr:cNvPr id="79" name="78 CuadroTexto"/>
        <xdr:cNvSpPr txBox="1"/>
      </xdr:nvSpPr>
      <xdr:spPr>
        <a:xfrm>
          <a:off x="488823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80" name="79 CuadroTexto"/>
        <xdr:cNvSpPr txBox="1"/>
      </xdr:nvSpPr>
      <xdr:spPr>
        <a:xfrm>
          <a:off x="48882300" y="281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81" name="80 CuadroTexto"/>
        <xdr:cNvSpPr txBox="1"/>
      </xdr:nvSpPr>
      <xdr:spPr>
        <a:xfrm>
          <a:off x="48882300" y="281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82" name="81 CuadroTexto"/>
        <xdr:cNvSpPr txBox="1"/>
      </xdr:nvSpPr>
      <xdr:spPr>
        <a:xfrm>
          <a:off x="48882300" y="281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180975</xdr:rowOff>
    </xdr:from>
    <xdr:ext cx="184731" cy="264560"/>
    <xdr:sp macro="" textlink="">
      <xdr:nvSpPr>
        <xdr:cNvPr id="83" name="82 CuadroTexto"/>
        <xdr:cNvSpPr txBox="1"/>
      </xdr:nvSpPr>
      <xdr:spPr>
        <a:xfrm>
          <a:off x="48882300" y="2829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180975</xdr:rowOff>
    </xdr:from>
    <xdr:ext cx="184731" cy="264560"/>
    <xdr:sp macro="" textlink="">
      <xdr:nvSpPr>
        <xdr:cNvPr id="84" name="83 CuadroTexto"/>
        <xdr:cNvSpPr txBox="1"/>
      </xdr:nvSpPr>
      <xdr:spPr>
        <a:xfrm>
          <a:off x="48882300" y="2829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180975</xdr:rowOff>
    </xdr:from>
    <xdr:ext cx="184731" cy="264560"/>
    <xdr:sp macro="" textlink="">
      <xdr:nvSpPr>
        <xdr:cNvPr id="85" name="84 CuadroTexto"/>
        <xdr:cNvSpPr txBox="1"/>
      </xdr:nvSpPr>
      <xdr:spPr>
        <a:xfrm>
          <a:off x="48882300" y="2829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180975</xdr:rowOff>
    </xdr:from>
    <xdr:ext cx="184731" cy="264560"/>
    <xdr:sp macro="" textlink="">
      <xdr:nvSpPr>
        <xdr:cNvPr id="86" name="85 CuadroTexto"/>
        <xdr:cNvSpPr txBox="1"/>
      </xdr:nvSpPr>
      <xdr:spPr>
        <a:xfrm>
          <a:off x="48882300" y="2829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180975</xdr:rowOff>
    </xdr:from>
    <xdr:ext cx="184731" cy="264560"/>
    <xdr:sp macro="" textlink="">
      <xdr:nvSpPr>
        <xdr:cNvPr id="87" name="86 CuadroTexto"/>
        <xdr:cNvSpPr txBox="1"/>
      </xdr:nvSpPr>
      <xdr:spPr>
        <a:xfrm>
          <a:off x="48882300" y="2829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180975</xdr:rowOff>
    </xdr:from>
    <xdr:ext cx="184731" cy="264560"/>
    <xdr:sp macro="" textlink="">
      <xdr:nvSpPr>
        <xdr:cNvPr id="88" name="87 CuadroTexto"/>
        <xdr:cNvSpPr txBox="1"/>
      </xdr:nvSpPr>
      <xdr:spPr>
        <a:xfrm>
          <a:off x="48882300" y="2829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24</xdr:row>
      <xdr:rowOff>180975</xdr:rowOff>
    </xdr:from>
    <xdr:ext cx="184731" cy="264560"/>
    <xdr:sp macro="" textlink="">
      <xdr:nvSpPr>
        <xdr:cNvPr id="89" name="88 CuadroTexto"/>
        <xdr:cNvSpPr txBox="1"/>
      </xdr:nvSpPr>
      <xdr:spPr>
        <a:xfrm>
          <a:off x="48882300" y="2829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180975</xdr:rowOff>
    </xdr:from>
    <xdr:ext cx="184731" cy="264560"/>
    <xdr:sp macro="" textlink="">
      <xdr:nvSpPr>
        <xdr:cNvPr id="90" name="89 CuadroTexto"/>
        <xdr:cNvSpPr txBox="1"/>
      </xdr:nvSpPr>
      <xdr:spPr>
        <a:xfrm>
          <a:off x="48882300" y="2927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180975</xdr:rowOff>
    </xdr:from>
    <xdr:ext cx="184731" cy="264560"/>
    <xdr:sp macro="" textlink="">
      <xdr:nvSpPr>
        <xdr:cNvPr id="91" name="90 CuadroTexto"/>
        <xdr:cNvSpPr txBox="1"/>
      </xdr:nvSpPr>
      <xdr:spPr>
        <a:xfrm>
          <a:off x="48882300" y="2927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180975</xdr:rowOff>
    </xdr:from>
    <xdr:ext cx="184731" cy="264560"/>
    <xdr:sp macro="" textlink="">
      <xdr:nvSpPr>
        <xdr:cNvPr id="92" name="91 CuadroTexto"/>
        <xdr:cNvSpPr txBox="1"/>
      </xdr:nvSpPr>
      <xdr:spPr>
        <a:xfrm>
          <a:off x="48882300" y="2927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180975</xdr:rowOff>
    </xdr:from>
    <xdr:ext cx="184731" cy="264560"/>
    <xdr:sp macro="" textlink="">
      <xdr:nvSpPr>
        <xdr:cNvPr id="93" name="92 CuadroTexto"/>
        <xdr:cNvSpPr txBox="1"/>
      </xdr:nvSpPr>
      <xdr:spPr>
        <a:xfrm>
          <a:off x="48882300" y="2927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180975</xdr:rowOff>
    </xdr:from>
    <xdr:ext cx="184731" cy="264560"/>
    <xdr:sp macro="" textlink="">
      <xdr:nvSpPr>
        <xdr:cNvPr id="94" name="93 CuadroTexto"/>
        <xdr:cNvSpPr txBox="1"/>
      </xdr:nvSpPr>
      <xdr:spPr>
        <a:xfrm>
          <a:off x="48882300" y="2927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180975</xdr:rowOff>
    </xdr:from>
    <xdr:ext cx="184731" cy="264560"/>
    <xdr:sp macro="" textlink="">
      <xdr:nvSpPr>
        <xdr:cNvPr id="95" name="94 CuadroTexto"/>
        <xdr:cNvSpPr txBox="1"/>
      </xdr:nvSpPr>
      <xdr:spPr>
        <a:xfrm>
          <a:off x="48882300" y="2927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180975</xdr:rowOff>
    </xdr:from>
    <xdr:ext cx="184731" cy="264560"/>
    <xdr:sp macro="" textlink="">
      <xdr:nvSpPr>
        <xdr:cNvPr id="96" name="95 CuadroTexto"/>
        <xdr:cNvSpPr txBox="1"/>
      </xdr:nvSpPr>
      <xdr:spPr>
        <a:xfrm>
          <a:off x="48882300" y="2927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</xdr:row>
      <xdr:rowOff>0</xdr:rowOff>
    </xdr:from>
    <xdr:ext cx="184731" cy="264560"/>
    <xdr:sp macro="" textlink="">
      <xdr:nvSpPr>
        <xdr:cNvPr id="97" name="96 CuadroTexto"/>
        <xdr:cNvSpPr txBox="1"/>
      </xdr:nvSpPr>
      <xdr:spPr>
        <a:xfrm>
          <a:off x="4888230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</xdr:row>
      <xdr:rowOff>0</xdr:rowOff>
    </xdr:from>
    <xdr:ext cx="184731" cy="264560"/>
    <xdr:sp macro="" textlink="">
      <xdr:nvSpPr>
        <xdr:cNvPr id="98" name="97 CuadroTexto"/>
        <xdr:cNvSpPr txBox="1"/>
      </xdr:nvSpPr>
      <xdr:spPr>
        <a:xfrm>
          <a:off x="4888230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</xdr:row>
      <xdr:rowOff>0</xdr:rowOff>
    </xdr:from>
    <xdr:ext cx="184731" cy="264560"/>
    <xdr:sp macro="" textlink="">
      <xdr:nvSpPr>
        <xdr:cNvPr id="99" name="98 CuadroTexto"/>
        <xdr:cNvSpPr txBox="1"/>
      </xdr:nvSpPr>
      <xdr:spPr>
        <a:xfrm>
          <a:off x="4888230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</xdr:row>
      <xdr:rowOff>0</xdr:rowOff>
    </xdr:from>
    <xdr:ext cx="184731" cy="264560"/>
    <xdr:sp macro="" textlink="">
      <xdr:nvSpPr>
        <xdr:cNvPr id="100" name="99 CuadroTexto"/>
        <xdr:cNvSpPr txBox="1"/>
      </xdr:nvSpPr>
      <xdr:spPr>
        <a:xfrm>
          <a:off x="4888230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</xdr:row>
      <xdr:rowOff>0</xdr:rowOff>
    </xdr:from>
    <xdr:ext cx="184731" cy="264560"/>
    <xdr:sp macro="" textlink="">
      <xdr:nvSpPr>
        <xdr:cNvPr id="101" name="100 CuadroTexto"/>
        <xdr:cNvSpPr txBox="1"/>
      </xdr:nvSpPr>
      <xdr:spPr>
        <a:xfrm>
          <a:off x="4888230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</xdr:row>
      <xdr:rowOff>0</xdr:rowOff>
    </xdr:from>
    <xdr:ext cx="184731" cy="264560"/>
    <xdr:sp macro="" textlink="">
      <xdr:nvSpPr>
        <xdr:cNvPr id="102" name="101 CuadroTexto"/>
        <xdr:cNvSpPr txBox="1"/>
      </xdr:nvSpPr>
      <xdr:spPr>
        <a:xfrm>
          <a:off x="4888230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03" name="102 CuadroTexto"/>
        <xdr:cNvSpPr txBox="1"/>
      </xdr:nvSpPr>
      <xdr:spPr>
        <a:xfrm>
          <a:off x="4888230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04" name="103 CuadroTexto"/>
        <xdr:cNvSpPr txBox="1"/>
      </xdr:nvSpPr>
      <xdr:spPr>
        <a:xfrm>
          <a:off x="4888230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05" name="104 CuadroTexto"/>
        <xdr:cNvSpPr txBox="1"/>
      </xdr:nvSpPr>
      <xdr:spPr>
        <a:xfrm>
          <a:off x="4888230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06" name="105 CuadroTexto"/>
        <xdr:cNvSpPr txBox="1"/>
      </xdr:nvSpPr>
      <xdr:spPr>
        <a:xfrm>
          <a:off x="4888230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07" name="106 CuadroTexto"/>
        <xdr:cNvSpPr txBox="1"/>
      </xdr:nvSpPr>
      <xdr:spPr>
        <a:xfrm>
          <a:off x="4888230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08" name="107 CuadroTexto"/>
        <xdr:cNvSpPr txBox="1"/>
      </xdr:nvSpPr>
      <xdr:spPr>
        <a:xfrm>
          <a:off x="4888230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09" name="108 CuadroTexto"/>
        <xdr:cNvSpPr txBox="1"/>
      </xdr:nvSpPr>
      <xdr:spPr>
        <a:xfrm>
          <a:off x="4888230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10" name="109 CuadroTexto"/>
        <xdr:cNvSpPr txBox="1"/>
      </xdr:nvSpPr>
      <xdr:spPr>
        <a:xfrm>
          <a:off x="4888230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11" name="110 CuadroTexto"/>
        <xdr:cNvSpPr txBox="1"/>
      </xdr:nvSpPr>
      <xdr:spPr>
        <a:xfrm>
          <a:off x="48882300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180975</xdr:rowOff>
    </xdr:from>
    <xdr:ext cx="184731" cy="264560"/>
    <xdr:sp macro="" textlink="">
      <xdr:nvSpPr>
        <xdr:cNvPr id="112" name="111 CuadroTexto"/>
        <xdr:cNvSpPr txBox="1"/>
      </xdr:nvSpPr>
      <xdr:spPr>
        <a:xfrm>
          <a:off x="4888230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180975</xdr:rowOff>
    </xdr:from>
    <xdr:ext cx="184731" cy="264560"/>
    <xdr:sp macro="" textlink="">
      <xdr:nvSpPr>
        <xdr:cNvPr id="113" name="112 CuadroTexto"/>
        <xdr:cNvSpPr txBox="1"/>
      </xdr:nvSpPr>
      <xdr:spPr>
        <a:xfrm>
          <a:off x="4888230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180975</xdr:rowOff>
    </xdr:from>
    <xdr:ext cx="184731" cy="264560"/>
    <xdr:sp macro="" textlink="">
      <xdr:nvSpPr>
        <xdr:cNvPr id="114" name="113 CuadroTexto"/>
        <xdr:cNvSpPr txBox="1"/>
      </xdr:nvSpPr>
      <xdr:spPr>
        <a:xfrm>
          <a:off x="4888230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180975</xdr:rowOff>
    </xdr:from>
    <xdr:ext cx="184731" cy="264560"/>
    <xdr:sp macro="" textlink="">
      <xdr:nvSpPr>
        <xdr:cNvPr id="115" name="114 CuadroTexto"/>
        <xdr:cNvSpPr txBox="1"/>
      </xdr:nvSpPr>
      <xdr:spPr>
        <a:xfrm>
          <a:off x="4888230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180975</xdr:rowOff>
    </xdr:from>
    <xdr:ext cx="184731" cy="264560"/>
    <xdr:sp macro="" textlink="">
      <xdr:nvSpPr>
        <xdr:cNvPr id="116" name="115 CuadroTexto"/>
        <xdr:cNvSpPr txBox="1"/>
      </xdr:nvSpPr>
      <xdr:spPr>
        <a:xfrm>
          <a:off x="4888230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180975</xdr:rowOff>
    </xdr:from>
    <xdr:ext cx="184731" cy="264560"/>
    <xdr:sp macro="" textlink="">
      <xdr:nvSpPr>
        <xdr:cNvPr id="117" name="116 CuadroTexto"/>
        <xdr:cNvSpPr txBox="1"/>
      </xdr:nvSpPr>
      <xdr:spPr>
        <a:xfrm>
          <a:off x="4888230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180975</xdr:rowOff>
    </xdr:from>
    <xdr:ext cx="184731" cy="264560"/>
    <xdr:sp macro="" textlink="">
      <xdr:nvSpPr>
        <xdr:cNvPr id="118" name="117 CuadroTexto"/>
        <xdr:cNvSpPr txBox="1"/>
      </xdr:nvSpPr>
      <xdr:spPr>
        <a:xfrm>
          <a:off x="4888230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25</xdr:row>
      <xdr:rowOff>180975</xdr:rowOff>
    </xdr:from>
    <xdr:ext cx="184731" cy="264560"/>
    <xdr:sp macro="" textlink="">
      <xdr:nvSpPr>
        <xdr:cNvPr id="119" name="118 CuadroTexto"/>
        <xdr:cNvSpPr txBox="1"/>
      </xdr:nvSpPr>
      <xdr:spPr>
        <a:xfrm>
          <a:off x="48882300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180975</xdr:rowOff>
    </xdr:from>
    <xdr:ext cx="184731" cy="264560"/>
    <xdr:sp macro="" textlink="">
      <xdr:nvSpPr>
        <xdr:cNvPr id="120" name="119 CuadroTexto"/>
        <xdr:cNvSpPr txBox="1"/>
      </xdr:nvSpPr>
      <xdr:spPr>
        <a:xfrm>
          <a:off x="5702128" y="33216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1183105</xdr:colOff>
      <xdr:row>10</xdr:row>
      <xdr:rowOff>135256</xdr:rowOff>
    </xdr:from>
    <xdr:ext cx="80211" cy="45719"/>
    <xdr:sp macro="" textlink="">
      <xdr:nvSpPr>
        <xdr:cNvPr id="121" name="120 CuadroTexto"/>
        <xdr:cNvSpPr txBox="1"/>
      </xdr:nvSpPr>
      <xdr:spPr>
        <a:xfrm flipH="1" flipV="1">
          <a:off x="5702128" y="4241303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22" name="121 CuadroTexto"/>
        <xdr:cNvSpPr txBox="1"/>
      </xdr:nvSpPr>
      <xdr:spPr>
        <a:xfrm>
          <a:off x="5702128" y="41060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23" name="122 CuadroTexto"/>
        <xdr:cNvSpPr txBox="1"/>
      </xdr:nvSpPr>
      <xdr:spPr>
        <a:xfrm>
          <a:off x="5702128" y="41060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15</xdr:row>
      <xdr:rowOff>0</xdr:rowOff>
    </xdr:from>
    <xdr:ext cx="184731" cy="264560"/>
    <xdr:sp macro="" textlink="">
      <xdr:nvSpPr>
        <xdr:cNvPr id="124" name="123 CuadroTexto"/>
        <xdr:cNvSpPr txBox="1"/>
      </xdr:nvSpPr>
      <xdr:spPr>
        <a:xfrm>
          <a:off x="5702128" y="65130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16</xdr:row>
      <xdr:rowOff>0</xdr:rowOff>
    </xdr:from>
    <xdr:ext cx="184731" cy="264560"/>
    <xdr:sp macro="" textlink="">
      <xdr:nvSpPr>
        <xdr:cNvPr id="125" name="124 CuadroTexto"/>
        <xdr:cNvSpPr txBox="1"/>
      </xdr:nvSpPr>
      <xdr:spPr>
        <a:xfrm>
          <a:off x="5702128" y="70021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23</xdr:row>
      <xdr:rowOff>0</xdr:rowOff>
    </xdr:from>
    <xdr:ext cx="184731" cy="264560"/>
    <xdr:sp macro="" textlink="">
      <xdr:nvSpPr>
        <xdr:cNvPr id="126" name="125 CuadroTexto"/>
        <xdr:cNvSpPr txBox="1"/>
      </xdr:nvSpPr>
      <xdr:spPr>
        <a:xfrm>
          <a:off x="5702128" y="11378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23</xdr:row>
      <xdr:rowOff>0</xdr:rowOff>
    </xdr:from>
    <xdr:ext cx="184731" cy="264560"/>
    <xdr:sp macro="" textlink="">
      <xdr:nvSpPr>
        <xdr:cNvPr id="127" name="126 CuadroTexto"/>
        <xdr:cNvSpPr txBox="1"/>
      </xdr:nvSpPr>
      <xdr:spPr>
        <a:xfrm>
          <a:off x="5702128" y="11378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23</xdr:row>
      <xdr:rowOff>0</xdr:rowOff>
    </xdr:from>
    <xdr:ext cx="184731" cy="264560"/>
    <xdr:sp macro="" textlink="">
      <xdr:nvSpPr>
        <xdr:cNvPr id="128" name="127 CuadroTexto"/>
        <xdr:cNvSpPr txBox="1"/>
      </xdr:nvSpPr>
      <xdr:spPr>
        <a:xfrm>
          <a:off x="5702128" y="11378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0</xdr:rowOff>
    </xdr:from>
    <xdr:ext cx="184731" cy="264560"/>
    <xdr:sp macro="" textlink="">
      <xdr:nvSpPr>
        <xdr:cNvPr id="129" name="128 CuadroTexto"/>
        <xdr:cNvSpPr txBox="1"/>
      </xdr:nvSpPr>
      <xdr:spPr>
        <a:xfrm>
          <a:off x="5702128" y="11700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0</xdr:rowOff>
    </xdr:from>
    <xdr:ext cx="184731" cy="264560"/>
    <xdr:sp macro="" textlink="">
      <xdr:nvSpPr>
        <xdr:cNvPr id="130" name="129 CuadroTexto"/>
        <xdr:cNvSpPr txBox="1"/>
      </xdr:nvSpPr>
      <xdr:spPr>
        <a:xfrm>
          <a:off x="5702128" y="11700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0</xdr:rowOff>
    </xdr:from>
    <xdr:ext cx="184731" cy="264560"/>
    <xdr:sp macro="" textlink="">
      <xdr:nvSpPr>
        <xdr:cNvPr id="131" name="130 CuadroTexto"/>
        <xdr:cNvSpPr txBox="1"/>
      </xdr:nvSpPr>
      <xdr:spPr>
        <a:xfrm>
          <a:off x="5702128" y="11700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180975</xdr:rowOff>
    </xdr:from>
    <xdr:ext cx="184731" cy="264560"/>
    <xdr:sp macro="" textlink="">
      <xdr:nvSpPr>
        <xdr:cNvPr id="132" name="131 CuadroTexto"/>
        <xdr:cNvSpPr txBox="1"/>
      </xdr:nvSpPr>
      <xdr:spPr>
        <a:xfrm>
          <a:off x="5702128" y="11881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180975</xdr:rowOff>
    </xdr:from>
    <xdr:ext cx="184731" cy="264560"/>
    <xdr:sp macro="" textlink="">
      <xdr:nvSpPr>
        <xdr:cNvPr id="133" name="132 CuadroTexto"/>
        <xdr:cNvSpPr txBox="1"/>
      </xdr:nvSpPr>
      <xdr:spPr>
        <a:xfrm>
          <a:off x="5702128" y="11881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180975</xdr:rowOff>
    </xdr:from>
    <xdr:ext cx="184731" cy="264560"/>
    <xdr:sp macro="" textlink="">
      <xdr:nvSpPr>
        <xdr:cNvPr id="134" name="133 CuadroTexto"/>
        <xdr:cNvSpPr txBox="1"/>
      </xdr:nvSpPr>
      <xdr:spPr>
        <a:xfrm>
          <a:off x="5702128" y="11881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180975</xdr:rowOff>
    </xdr:from>
    <xdr:ext cx="184731" cy="264560"/>
    <xdr:sp macro="" textlink="">
      <xdr:nvSpPr>
        <xdr:cNvPr id="135" name="134 CuadroTexto"/>
        <xdr:cNvSpPr txBox="1"/>
      </xdr:nvSpPr>
      <xdr:spPr>
        <a:xfrm>
          <a:off x="5702128" y="11881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180975</xdr:rowOff>
    </xdr:from>
    <xdr:ext cx="184731" cy="264560"/>
    <xdr:sp macro="" textlink="">
      <xdr:nvSpPr>
        <xdr:cNvPr id="136" name="135 CuadroTexto"/>
        <xdr:cNvSpPr txBox="1"/>
      </xdr:nvSpPr>
      <xdr:spPr>
        <a:xfrm>
          <a:off x="5702128" y="11881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180975</xdr:rowOff>
    </xdr:from>
    <xdr:ext cx="184731" cy="264560"/>
    <xdr:sp macro="" textlink="">
      <xdr:nvSpPr>
        <xdr:cNvPr id="137" name="136 CuadroTexto"/>
        <xdr:cNvSpPr txBox="1"/>
      </xdr:nvSpPr>
      <xdr:spPr>
        <a:xfrm>
          <a:off x="5702128" y="11881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24</xdr:row>
      <xdr:rowOff>180975</xdr:rowOff>
    </xdr:from>
    <xdr:ext cx="184731" cy="264560"/>
    <xdr:sp macro="" textlink="">
      <xdr:nvSpPr>
        <xdr:cNvPr id="138" name="137 CuadroTexto"/>
        <xdr:cNvSpPr txBox="1"/>
      </xdr:nvSpPr>
      <xdr:spPr>
        <a:xfrm>
          <a:off x="5702128" y="11881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180975</xdr:rowOff>
    </xdr:from>
    <xdr:ext cx="184731" cy="264560"/>
    <xdr:sp macro="" textlink="">
      <xdr:nvSpPr>
        <xdr:cNvPr id="139" name="138 CuadroTexto"/>
        <xdr:cNvSpPr txBox="1"/>
      </xdr:nvSpPr>
      <xdr:spPr>
        <a:xfrm>
          <a:off x="5702128" y="12859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180975</xdr:rowOff>
    </xdr:from>
    <xdr:ext cx="184731" cy="264560"/>
    <xdr:sp macro="" textlink="">
      <xdr:nvSpPr>
        <xdr:cNvPr id="140" name="139 CuadroTexto"/>
        <xdr:cNvSpPr txBox="1"/>
      </xdr:nvSpPr>
      <xdr:spPr>
        <a:xfrm>
          <a:off x="5702128" y="12859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180975</xdr:rowOff>
    </xdr:from>
    <xdr:ext cx="184731" cy="264560"/>
    <xdr:sp macro="" textlink="">
      <xdr:nvSpPr>
        <xdr:cNvPr id="141" name="140 CuadroTexto"/>
        <xdr:cNvSpPr txBox="1"/>
      </xdr:nvSpPr>
      <xdr:spPr>
        <a:xfrm>
          <a:off x="5702128" y="12859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180975</xdr:rowOff>
    </xdr:from>
    <xdr:ext cx="184731" cy="264560"/>
    <xdr:sp macro="" textlink="">
      <xdr:nvSpPr>
        <xdr:cNvPr id="142" name="141 CuadroTexto"/>
        <xdr:cNvSpPr txBox="1"/>
      </xdr:nvSpPr>
      <xdr:spPr>
        <a:xfrm>
          <a:off x="5702128" y="12859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180975</xdr:rowOff>
    </xdr:from>
    <xdr:ext cx="184731" cy="264560"/>
    <xdr:sp macro="" textlink="">
      <xdr:nvSpPr>
        <xdr:cNvPr id="143" name="142 CuadroTexto"/>
        <xdr:cNvSpPr txBox="1"/>
      </xdr:nvSpPr>
      <xdr:spPr>
        <a:xfrm>
          <a:off x="5702128" y="12859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180975</xdr:rowOff>
    </xdr:from>
    <xdr:ext cx="184731" cy="264560"/>
    <xdr:sp macro="" textlink="">
      <xdr:nvSpPr>
        <xdr:cNvPr id="144" name="143 CuadroTexto"/>
        <xdr:cNvSpPr txBox="1"/>
      </xdr:nvSpPr>
      <xdr:spPr>
        <a:xfrm>
          <a:off x="5702128" y="12859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180975</xdr:rowOff>
    </xdr:from>
    <xdr:ext cx="184731" cy="264560"/>
    <xdr:sp macro="" textlink="">
      <xdr:nvSpPr>
        <xdr:cNvPr id="145" name="144 CuadroTexto"/>
        <xdr:cNvSpPr txBox="1"/>
      </xdr:nvSpPr>
      <xdr:spPr>
        <a:xfrm>
          <a:off x="5702128" y="12859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184731" cy="264560"/>
    <xdr:sp macro="" textlink="">
      <xdr:nvSpPr>
        <xdr:cNvPr id="146" name="145 CuadroTexto"/>
        <xdr:cNvSpPr txBox="1"/>
      </xdr:nvSpPr>
      <xdr:spPr>
        <a:xfrm>
          <a:off x="5702128" y="4427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184731" cy="264560"/>
    <xdr:sp macro="" textlink="">
      <xdr:nvSpPr>
        <xdr:cNvPr id="147" name="146 CuadroTexto"/>
        <xdr:cNvSpPr txBox="1"/>
      </xdr:nvSpPr>
      <xdr:spPr>
        <a:xfrm>
          <a:off x="5702128" y="4427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184731" cy="264560"/>
    <xdr:sp macro="" textlink="">
      <xdr:nvSpPr>
        <xdr:cNvPr id="148" name="147 CuadroTexto"/>
        <xdr:cNvSpPr txBox="1"/>
      </xdr:nvSpPr>
      <xdr:spPr>
        <a:xfrm>
          <a:off x="5702128" y="4427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184731" cy="264560"/>
    <xdr:sp macro="" textlink="">
      <xdr:nvSpPr>
        <xdr:cNvPr id="149" name="148 CuadroTexto"/>
        <xdr:cNvSpPr txBox="1"/>
      </xdr:nvSpPr>
      <xdr:spPr>
        <a:xfrm>
          <a:off x="5702128" y="4427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184731" cy="264560"/>
    <xdr:sp macro="" textlink="">
      <xdr:nvSpPr>
        <xdr:cNvPr id="150" name="149 CuadroTexto"/>
        <xdr:cNvSpPr txBox="1"/>
      </xdr:nvSpPr>
      <xdr:spPr>
        <a:xfrm>
          <a:off x="5702128" y="4427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184731" cy="264560"/>
    <xdr:sp macro="" textlink="">
      <xdr:nvSpPr>
        <xdr:cNvPr id="151" name="150 CuadroTexto"/>
        <xdr:cNvSpPr txBox="1"/>
      </xdr:nvSpPr>
      <xdr:spPr>
        <a:xfrm>
          <a:off x="5702128" y="4427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184731" cy="264560"/>
    <xdr:sp macro="" textlink="">
      <xdr:nvSpPr>
        <xdr:cNvPr id="152" name="151 CuadroTexto"/>
        <xdr:cNvSpPr txBox="1"/>
      </xdr:nvSpPr>
      <xdr:spPr>
        <a:xfrm>
          <a:off x="5702128" y="12189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184731" cy="264560"/>
    <xdr:sp macro="" textlink="">
      <xdr:nvSpPr>
        <xdr:cNvPr id="153" name="152 CuadroTexto"/>
        <xdr:cNvSpPr txBox="1"/>
      </xdr:nvSpPr>
      <xdr:spPr>
        <a:xfrm>
          <a:off x="5702128" y="12189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184731" cy="264560"/>
    <xdr:sp macro="" textlink="">
      <xdr:nvSpPr>
        <xdr:cNvPr id="154" name="153 CuadroTexto"/>
        <xdr:cNvSpPr txBox="1"/>
      </xdr:nvSpPr>
      <xdr:spPr>
        <a:xfrm>
          <a:off x="5702128" y="12189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184731" cy="264560"/>
    <xdr:sp macro="" textlink="">
      <xdr:nvSpPr>
        <xdr:cNvPr id="155" name="154 CuadroTexto"/>
        <xdr:cNvSpPr txBox="1"/>
      </xdr:nvSpPr>
      <xdr:spPr>
        <a:xfrm>
          <a:off x="5702128" y="12189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184731" cy="264560"/>
    <xdr:sp macro="" textlink="">
      <xdr:nvSpPr>
        <xdr:cNvPr id="156" name="155 CuadroTexto"/>
        <xdr:cNvSpPr txBox="1"/>
      </xdr:nvSpPr>
      <xdr:spPr>
        <a:xfrm>
          <a:off x="5702128" y="12189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184731" cy="264560"/>
    <xdr:sp macro="" textlink="">
      <xdr:nvSpPr>
        <xdr:cNvPr id="157" name="156 CuadroTexto"/>
        <xdr:cNvSpPr txBox="1"/>
      </xdr:nvSpPr>
      <xdr:spPr>
        <a:xfrm>
          <a:off x="5702128" y="12189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184731" cy="264560"/>
    <xdr:sp macro="" textlink="">
      <xdr:nvSpPr>
        <xdr:cNvPr id="158" name="157 CuadroTexto"/>
        <xdr:cNvSpPr txBox="1"/>
      </xdr:nvSpPr>
      <xdr:spPr>
        <a:xfrm>
          <a:off x="5702128" y="12189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184731" cy="264560"/>
    <xdr:sp macro="" textlink="">
      <xdr:nvSpPr>
        <xdr:cNvPr id="159" name="158 CuadroTexto"/>
        <xdr:cNvSpPr txBox="1"/>
      </xdr:nvSpPr>
      <xdr:spPr>
        <a:xfrm>
          <a:off x="5702128" y="12189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184731" cy="264560"/>
    <xdr:sp macro="" textlink="">
      <xdr:nvSpPr>
        <xdr:cNvPr id="160" name="159 CuadroTexto"/>
        <xdr:cNvSpPr txBox="1"/>
      </xdr:nvSpPr>
      <xdr:spPr>
        <a:xfrm>
          <a:off x="5702128" y="12189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180975</xdr:rowOff>
    </xdr:from>
    <xdr:ext cx="184731" cy="264560"/>
    <xdr:sp macro="" textlink="">
      <xdr:nvSpPr>
        <xdr:cNvPr id="161" name="160 CuadroTexto"/>
        <xdr:cNvSpPr txBox="1"/>
      </xdr:nvSpPr>
      <xdr:spPr>
        <a:xfrm>
          <a:off x="5702128" y="123704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180975</xdr:rowOff>
    </xdr:from>
    <xdr:ext cx="184731" cy="264560"/>
    <xdr:sp macro="" textlink="">
      <xdr:nvSpPr>
        <xdr:cNvPr id="162" name="161 CuadroTexto"/>
        <xdr:cNvSpPr txBox="1"/>
      </xdr:nvSpPr>
      <xdr:spPr>
        <a:xfrm>
          <a:off x="5702128" y="123704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180975</xdr:rowOff>
    </xdr:from>
    <xdr:ext cx="184731" cy="264560"/>
    <xdr:sp macro="" textlink="">
      <xdr:nvSpPr>
        <xdr:cNvPr id="163" name="162 CuadroTexto"/>
        <xdr:cNvSpPr txBox="1"/>
      </xdr:nvSpPr>
      <xdr:spPr>
        <a:xfrm>
          <a:off x="5702128" y="123704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180975</xdr:rowOff>
    </xdr:from>
    <xdr:ext cx="184731" cy="264560"/>
    <xdr:sp macro="" textlink="">
      <xdr:nvSpPr>
        <xdr:cNvPr id="164" name="163 CuadroTexto"/>
        <xdr:cNvSpPr txBox="1"/>
      </xdr:nvSpPr>
      <xdr:spPr>
        <a:xfrm>
          <a:off x="5702128" y="123704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180975</xdr:rowOff>
    </xdr:from>
    <xdr:ext cx="184731" cy="264560"/>
    <xdr:sp macro="" textlink="">
      <xdr:nvSpPr>
        <xdr:cNvPr id="165" name="164 CuadroTexto"/>
        <xdr:cNvSpPr txBox="1"/>
      </xdr:nvSpPr>
      <xdr:spPr>
        <a:xfrm>
          <a:off x="5702128" y="123704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180975</xdr:rowOff>
    </xdr:from>
    <xdr:ext cx="184731" cy="264560"/>
    <xdr:sp macro="" textlink="">
      <xdr:nvSpPr>
        <xdr:cNvPr id="166" name="165 CuadroTexto"/>
        <xdr:cNvSpPr txBox="1"/>
      </xdr:nvSpPr>
      <xdr:spPr>
        <a:xfrm>
          <a:off x="5702128" y="123704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180975</xdr:rowOff>
    </xdr:from>
    <xdr:ext cx="184731" cy="264560"/>
    <xdr:sp macro="" textlink="">
      <xdr:nvSpPr>
        <xdr:cNvPr id="167" name="166 CuadroTexto"/>
        <xdr:cNvSpPr txBox="1"/>
      </xdr:nvSpPr>
      <xdr:spPr>
        <a:xfrm>
          <a:off x="5702128" y="123704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25</xdr:row>
      <xdr:rowOff>180975</xdr:rowOff>
    </xdr:from>
    <xdr:ext cx="184731" cy="264560"/>
    <xdr:sp macro="" textlink="">
      <xdr:nvSpPr>
        <xdr:cNvPr id="168" name="167 CuadroTexto"/>
        <xdr:cNvSpPr txBox="1"/>
      </xdr:nvSpPr>
      <xdr:spPr>
        <a:xfrm>
          <a:off x="5702128" y="123704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14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596175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596175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596175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45596175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45596175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45596175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23</xdr:row>
      <xdr:rowOff>180975</xdr:rowOff>
    </xdr:from>
    <xdr:ext cx="184731" cy="264560"/>
    <xdr:sp macro="" textlink="">
      <xdr:nvSpPr>
        <xdr:cNvPr id="8" name="7 CuadroTexto"/>
        <xdr:cNvSpPr txBox="1"/>
      </xdr:nvSpPr>
      <xdr:spPr>
        <a:xfrm>
          <a:off x="45596175" y="1161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23</xdr:row>
      <xdr:rowOff>180975</xdr:rowOff>
    </xdr:from>
    <xdr:ext cx="184731" cy="264560"/>
    <xdr:sp macro="" textlink="">
      <xdr:nvSpPr>
        <xdr:cNvPr id="9" name="8 CuadroTexto"/>
        <xdr:cNvSpPr txBox="1"/>
      </xdr:nvSpPr>
      <xdr:spPr>
        <a:xfrm>
          <a:off x="45596175" y="1161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23</xdr:row>
      <xdr:rowOff>180975</xdr:rowOff>
    </xdr:from>
    <xdr:ext cx="184731" cy="264560"/>
    <xdr:sp macro="" textlink="">
      <xdr:nvSpPr>
        <xdr:cNvPr id="10" name="9 CuadroTexto"/>
        <xdr:cNvSpPr txBox="1"/>
      </xdr:nvSpPr>
      <xdr:spPr>
        <a:xfrm>
          <a:off x="45596175" y="1161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45596175" y="3233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45596175" y="3233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45596175" y="3233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45596175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45596175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45596175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45596175" y="2504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45596175" y="2504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45596175" y="2504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45596175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45596175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45596175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43</xdr:row>
      <xdr:rowOff>180975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45596175" y="2165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43</xdr:row>
      <xdr:rowOff>180975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45596175" y="2165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43</xdr:row>
      <xdr:rowOff>180975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45596175" y="2165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43</xdr:row>
      <xdr:rowOff>180975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45596175" y="2165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45596175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45596175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45596175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180975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455961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180975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455961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180975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455961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455961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455961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455961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45596175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45596175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45596175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180975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4559617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180975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4559617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180975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4559617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180975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4559617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180975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4559617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180975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4559617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180975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4559617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180975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4559617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45596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45596175" y="867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45596175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45596175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45596175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180975</xdr:rowOff>
    </xdr:from>
    <xdr:ext cx="184731" cy="264560"/>
    <xdr:sp macro="" textlink="">
      <xdr:nvSpPr>
        <xdr:cNvPr id="52" name="51 CuadroTexto"/>
        <xdr:cNvSpPr txBox="1"/>
      </xdr:nvSpPr>
      <xdr:spPr>
        <a:xfrm>
          <a:off x="4559617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3" name="52 CuadroTexto"/>
        <xdr:cNvSpPr txBox="1"/>
      </xdr:nvSpPr>
      <xdr:spPr>
        <a:xfrm>
          <a:off x="45596175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4" name="53 CuadroTexto"/>
        <xdr:cNvSpPr txBox="1"/>
      </xdr:nvSpPr>
      <xdr:spPr>
        <a:xfrm>
          <a:off x="45596175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5" name="54 CuadroTexto"/>
        <xdr:cNvSpPr txBox="1"/>
      </xdr:nvSpPr>
      <xdr:spPr>
        <a:xfrm>
          <a:off x="45596175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84731" cy="264560"/>
    <xdr:sp macro="" textlink="">
      <xdr:nvSpPr>
        <xdr:cNvPr id="56" name="55 CuadroTexto"/>
        <xdr:cNvSpPr txBox="1"/>
      </xdr:nvSpPr>
      <xdr:spPr>
        <a:xfrm>
          <a:off x="45596175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84731" cy="264560"/>
    <xdr:sp macro="" textlink="">
      <xdr:nvSpPr>
        <xdr:cNvPr id="57" name="56 CuadroTexto"/>
        <xdr:cNvSpPr txBox="1"/>
      </xdr:nvSpPr>
      <xdr:spPr>
        <a:xfrm>
          <a:off x="45596175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84731" cy="264560"/>
    <xdr:sp macro="" textlink="">
      <xdr:nvSpPr>
        <xdr:cNvPr id="58" name="57 CuadroTexto"/>
        <xdr:cNvSpPr txBox="1"/>
      </xdr:nvSpPr>
      <xdr:spPr>
        <a:xfrm>
          <a:off x="45596175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180975</xdr:rowOff>
    </xdr:from>
    <xdr:ext cx="184731" cy="264560"/>
    <xdr:sp macro="" textlink="">
      <xdr:nvSpPr>
        <xdr:cNvPr id="59" name="58 CuadroTexto"/>
        <xdr:cNvSpPr txBox="1"/>
      </xdr:nvSpPr>
      <xdr:spPr>
        <a:xfrm>
          <a:off x="45596175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180975</xdr:rowOff>
    </xdr:from>
    <xdr:ext cx="184731" cy="264560"/>
    <xdr:sp macro="" textlink="">
      <xdr:nvSpPr>
        <xdr:cNvPr id="60" name="59 CuadroTexto"/>
        <xdr:cNvSpPr txBox="1"/>
      </xdr:nvSpPr>
      <xdr:spPr>
        <a:xfrm>
          <a:off x="45596175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180975</xdr:rowOff>
    </xdr:from>
    <xdr:ext cx="184731" cy="264560"/>
    <xdr:sp macro="" textlink="">
      <xdr:nvSpPr>
        <xdr:cNvPr id="61" name="60 CuadroTexto"/>
        <xdr:cNvSpPr txBox="1"/>
      </xdr:nvSpPr>
      <xdr:spPr>
        <a:xfrm>
          <a:off x="45596175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180975</xdr:rowOff>
    </xdr:from>
    <xdr:ext cx="184731" cy="264560"/>
    <xdr:sp macro="" textlink="">
      <xdr:nvSpPr>
        <xdr:cNvPr id="62" name="61 CuadroTexto"/>
        <xdr:cNvSpPr txBox="1"/>
      </xdr:nvSpPr>
      <xdr:spPr>
        <a:xfrm>
          <a:off x="45596175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180975</xdr:rowOff>
    </xdr:from>
    <xdr:ext cx="184731" cy="264560"/>
    <xdr:sp macro="" textlink="">
      <xdr:nvSpPr>
        <xdr:cNvPr id="63" name="62 CuadroTexto"/>
        <xdr:cNvSpPr txBox="1"/>
      </xdr:nvSpPr>
      <xdr:spPr>
        <a:xfrm>
          <a:off x="45596175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180975</xdr:rowOff>
    </xdr:from>
    <xdr:ext cx="184731" cy="264560"/>
    <xdr:sp macro="" textlink="">
      <xdr:nvSpPr>
        <xdr:cNvPr id="64" name="63 CuadroTexto"/>
        <xdr:cNvSpPr txBox="1"/>
      </xdr:nvSpPr>
      <xdr:spPr>
        <a:xfrm>
          <a:off x="45596175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180975</xdr:rowOff>
    </xdr:from>
    <xdr:ext cx="184731" cy="264560"/>
    <xdr:sp macro="" textlink="">
      <xdr:nvSpPr>
        <xdr:cNvPr id="65" name="64 CuadroTexto"/>
        <xdr:cNvSpPr txBox="1"/>
      </xdr:nvSpPr>
      <xdr:spPr>
        <a:xfrm>
          <a:off x="45596175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11</xdr:row>
      <xdr:rowOff>180975</xdr:rowOff>
    </xdr:from>
    <xdr:ext cx="184731" cy="264560"/>
    <xdr:sp macro="" textlink="">
      <xdr:nvSpPr>
        <xdr:cNvPr id="66" name="65 CuadroTexto"/>
        <xdr:cNvSpPr txBox="1"/>
      </xdr:nvSpPr>
      <xdr:spPr>
        <a:xfrm>
          <a:off x="45596175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12</xdr:row>
      <xdr:rowOff>180975</xdr:rowOff>
    </xdr:from>
    <xdr:ext cx="184731" cy="264560"/>
    <xdr:sp macro="" textlink="">
      <xdr:nvSpPr>
        <xdr:cNvPr id="67" name="66 CuadroTexto"/>
        <xdr:cNvSpPr txBox="1"/>
      </xdr:nvSpPr>
      <xdr:spPr>
        <a:xfrm>
          <a:off x="45596175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84731" cy="264560"/>
    <xdr:sp macro="" textlink="">
      <xdr:nvSpPr>
        <xdr:cNvPr id="68" name="67 CuadroTexto"/>
        <xdr:cNvSpPr txBox="1"/>
      </xdr:nvSpPr>
      <xdr:spPr>
        <a:xfrm>
          <a:off x="45596175" y="576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84731" cy="264560"/>
    <xdr:sp macro="" textlink="">
      <xdr:nvSpPr>
        <xdr:cNvPr id="69" name="68 CuadroTexto"/>
        <xdr:cNvSpPr txBox="1"/>
      </xdr:nvSpPr>
      <xdr:spPr>
        <a:xfrm>
          <a:off x="45596175" y="867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84731" cy="264560"/>
    <xdr:sp macro="" textlink="">
      <xdr:nvSpPr>
        <xdr:cNvPr id="70" name="69 CuadroTexto"/>
        <xdr:cNvSpPr txBox="1"/>
      </xdr:nvSpPr>
      <xdr:spPr>
        <a:xfrm>
          <a:off x="45596175" y="867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71" name="70 CuadroTexto"/>
        <xdr:cNvSpPr txBox="1"/>
      </xdr:nvSpPr>
      <xdr:spPr>
        <a:xfrm>
          <a:off x="420624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14</xdr:row>
      <xdr:rowOff>0</xdr:rowOff>
    </xdr:from>
    <xdr:ext cx="80211" cy="45719"/>
    <xdr:sp macro="" textlink="">
      <xdr:nvSpPr>
        <xdr:cNvPr id="72" name="71 CuadroTexto"/>
        <xdr:cNvSpPr txBox="1"/>
      </xdr:nvSpPr>
      <xdr:spPr>
        <a:xfrm flipH="1" flipV="1">
          <a:off x="41407180" y="624840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73" name="72 CuadroTexto"/>
        <xdr:cNvSpPr txBox="1"/>
      </xdr:nvSpPr>
      <xdr:spPr>
        <a:xfrm>
          <a:off x="420624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74" name="73 CuadroTexto"/>
        <xdr:cNvSpPr txBox="1"/>
      </xdr:nvSpPr>
      <xdr:spPr>
        <a:xfrm>
          <a:off x="420624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75" name="74 CuadroTexto"/>
        <xdr:cNvSpPr txBox="1"/>
      </xdr:nvSpPr>
      <xdr:spPr>
        <a:xfrm>
          <a:off x="420624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76" name="75 CuadroTexto"/>
        <xdr:cNvSpPr txBox="1"/>
      </xdr:nvSpPr>
      <xdr:spPr>
        <a:xfrm>
          <a:off x="420624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7" name="76 CuadroTexto"/>
        <xdr:cNvSpPr txBox="1"/>
      </xdr:nvSpPr>
      <xdr:spPr>
        <a:xfrm>
          <a:off x="420624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8" name="77 CuadroTexto"/>
        <xdr:cNvSpPr txBox="1"/>
      </xdr:nvSpPr>
      <xdr:spPr>
        <a:xfrm>
          <a:off x="420624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9" name="78 CuadroTexto"/>
        <xdr:cNvSpPr txBox="1"/>
      </xdr:nvSpPr>
      <xdr:spPr>
        <a:xfrm>
          <a:off x="420624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" name="79 CuadroTexto"/>
        <xdr:cNvSpPr txBox="1"/>
      </xdr:nvSpPr>
      <xdr:spPr>
        <a:xfrm>
          <a:off x="42062400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" name="80 CuadroTexto"/>
        <xdr:cNvSpPr txBox="1"/>
      </xdr:nvSpPr>
      <xdr:spPr>
        <a:xfrm>
          <a:off x="42062400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" name="81 CuadroTexto"/>
        <xdr:cNvSpPr txBox="1"/>
      </xdr:nvSpPr>
      <xdr:spPr>
        <a:xfrm>
          <a:off x="42062400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180975</xdr:rowOff>
    </xdr:from>
    <xdr:ext cx="184731" cy="264560"/>
    <xdr:sp macro="" textlink="">
      <xdr:nvSpPr>
        <xdr:cNvPr id="83" name="82 CuadroTexto"/>
        <xdr:cNvSpPr txBox="1"/>
      </xdr:nvSpPr>
      <xdr:spPr>
        <a:xfrm>
          <a:off x="4206240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180975</xdr:rowOff>
    </xdr:from>
    <xdr:ext cx="184731" cy="264560"/>
    <xdr:sp macro="" textlink="">
      <xdr:nvSpPr>
        <xdr:cNvPr id="84" name="83 CuadroTexto"/>
        <xdr:cNvSpPr txBox="1"/>
      </xdr:nvSpPr>
      <xdr:spPr>
        <a:xfrm>
          <a:off x="4206240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180975</xdr:rowOff>
    </xdr:from>
    <xdr:ext cx="184731" cy="264560"/>
    <xdr:sp macro="" textlink="">
      <xdr:nvSpPr>
        <xdr:cNvPr id="85" name="84 CuadroTexto"/>
        <xdr:cNvSpPr txBox="1"/>
      </xdr:nvSpPr>
      <xdr:spPr>
        <a:xfrm>
          <a:off x="4206240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180975</xdr:rowOff>
    </xdr:from>
    <xdr:ext cx="184731" cy="264560"/>
    <xdr:sp macro="" textlink="">
      <xdr:nvSpPr>
        <xdr:cNvPr id="86" name="85 CuadroTexto"/>
        <xdr:cNvSpPr txBox="1"/>
      </xdr:nvSpPr>
      <xdr:spPr>
        <a:xfrm>
          <a:off x="4206240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180975</xdr:rowOff>
    </xdr:from>
    <xdr:ext cx="184731" cy="264560"/>
    <xdr:sp macro="" textlink="">
      <xdr:nvSpPr>
        <xdr:cNvPr id="87" name="86 CuadroTexto"/>
        <xdr:cNvSpPr txBox="1"/>
      </xdr:nvSpPr>
      <xdr:spPr>
        <a:xfrm>
          <a:off x="4206240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180975</xdr:rowOff>
    </xdr:from>
    <xdr:ext cx="184731" cy="264560"/>
    <xdr:sp macro="" textlink="">
      <xdr:nvSpPr>
        <xdr:cNvPr id="88" name="87 CuadroTexto"/>
        <xdr:cNvSpPr txBox="1"/>
      </xdr:nvSpPr>
      <xdr:spPr>
        <a:xfrm>
          <a:off x="4206240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180975</xdr:rowOff>
    </xdr:from>
    <xdr:ext cx="184731" cy="264560"/>
    <xdr:sp macro="" textlink="">
      <xdr:nvSpPr>
        <xdr:cNvPr id="89" name="88 CuadroTexto"/>
        <xdr:cNvSpPr txBox="1"/>
      </xdr:nvSpPr>
      <xdr:spPr>
        <a:xfrm>
          <a:off x="4206240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12</xdr:row>
      <xdr:rowOff>180975</xdr:rowOff>
    </xdr:from>
    <xdr:ext cx="184731" cy="264560"/>
    <xdr:sp macro="" textlink="">
      <xdr:nvSpPr>
        <xdr:cNvPr id="90" name="89 CuadroTexto"/>
        <xdr:cNvSpPr txBox="1"/>
      </xdr:nvSpPr>
      <xdr:spPr>
        <a:xfrm>
          <a:off x="42062400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12</xdr:row>
      <xdr:rowOff>180975</xdr:rowOff>
    </xdr:from>
    <xdr:ext cx="184731" cy="264560"/>
    <xdr:sp macro="" textlink="">
      <xdr:nvSpPr>
        <xdr:cNvPr id="91" name="90 CuadroTexto"/>
        <xdr:cNvSpPr txBox="1"/>
      </xdr:nvSpPr>
      <xdr:spPr>
        <a:xfrm>
          <a:off x="42062400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12</xdr:row>
      <xdr:rowOff>180975</xdr:rowOff>
    </xdr:from>
    <xdr:ext cx="184731" cy="264560"/>
    <xdr:sp macro="" textlink="">
      <xdr:nvSpPr>
        <xdr:cNvPr id="92" name="91 CuadroTexto"/>
        <xdr:cNvSpPr txBox="1"/>
      </xdr:nvSpPr>
      <xdr:spPr>
        <a:xfrm>
          <a:off x="42062400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12</xdr:row>
      <xdr:rowOff>180975</xdr:rowOff>
    </xdr:from>
    <xdr:ext cx="184731" cy="264560"/>
    <xdr:sp macro="" textlink="">
      <xdr:nvSpPr>
        <xdr:cNvPr id="93" name="92 CuadroTexto"/>
        <xdr:cNvSpPr txBox="1"/>
      </xdr:nvSpPr>
      <xdr:spPr>
        <a:xfrm>
          <a:off x="42062400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12</xdr:row>
      <xdr:rowOff>180975</xdr:rowOff>
    </xdr:from>
    <xdr:ext cx="184731" cy="264560"/>
    <xdr:sp macro="" textlink="">
      <xdr:nvSpPr>
        <xdr:cNvPr id="94" name="93 CuadroTexto"/>
        <xdr:cNvSpPr txBox="1"/>
      </xdr:nvSpPr>
      <xdr:spPr>
        <a:xfrm>
          <a:off x="42062400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12</xdr:row>
      <xdr:rowOff>180975</xdr:rowOff>
    </xdr:from>
    <xdr:ext cx="184731" cy="264560"/>
    <xdr:sp macro="" textlink="">
      <xdr:nvSpPr>
        <xdr:cNvPr id="95" name="94 CuadroTexto"/>
        <xdr:cNvSpPr txBox="1"/>
      </xdr:nvSpPr>
      <xdr:spPr>
        <a:xfrm>
          <a:off x="42062400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12</xdr:row>
      <xdr:rowOff>180975</xdr:rowOff>
    </xdr:from>
    <xdr:ext cx="184731" cy="264560"/>
    <xdr:sp macro="" textlink="">
      <xdr:nvSpPr>
        <xdr:cNvPr id="96" name="95 CuadroTexto"/>
        <xdr:cNvSpPr txBox="1"/>
      </xdr:nvSpPr>
      <xdr:spPr>
        <a:xfrm>
          <a:off x="42062400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7" name="96 CuadroTexto"/>
        <xdr:cNvSpPr txBox="1"/>
      </xdr:nvSpPr>
      <xdr:spPr>
        <a:xfrm>
          <a:off x="42062400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8" name="97 CuadroTexto"/>
        <xdr:cNvSpPr txBox="1"/>
      </xdr:nvSpPr>
      <xdr:spPr>
        <a:xfrm>
          <a:off x="42062400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9" name="98 CuadroTexto"/>
        <xdr:cNvSpPr txBox="1"/>
      </xdr:nvSpPr>
      <xdr:spPr>
        <a:xfrm>
          <a:off x="42062400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0" name="99 CuadroTexto"/>
        <xdr:cNvSpPr txBox="1"/>
      </xdr:nvSpPr>
      <xdr:spPr>
        <a:xfrm>
          <a:off x="42062400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1" name="100 CuadroTexto"/>
        <xdr:cNvSpPr txBox="1"/>
      </xdr:nvSpPr>
      <xdr:spPr>
        <a:xfrm>
          <a:off x="42062400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2" name="101 CuadroTexto"/>
        <xdr:cNvSpPr txBox="1"/>
      </xdr:nvSpPr>
      <xdr:spPr>
        <a:xfrm>
          <a:off x="42062400" y="38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180975</xdr:rowOff>
    </xdr:from>
    <xdr:ext cx="184731" cy="264560"/>
    <xdr:sp macro="" textlink="">
      <xdr:nvSpPr>
        <xdr:cNvPr id="103" name="102 CuadroTexto"/>
        <xdr:cNvSpPr txBox="1"/>
      </xdr:nvSpPr>
      <xdr:spPr>
        <a:xfrm>
          <a:off x="420624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180975</xdr:rowOff>
    </xdr:from>
    <xdr:ext cx="184731" cy="264560"/>
    <xdr:sp macro="" textlink="">
      <xdr:nvSpPr>
        <xdr:cNvPr id="104" name="103 CuadroTexto"/>
        <xdr:cNvSpPr txBox="1"/>
      </xdr:nvSpPr>
      <xdr:spPr>
        <a:xfrm>
          <a:off x="420624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180975</xdr:rowOff>
    </xdr:from>
    <xdr:ext cx="184731" cy="264560"/>
    <xdr:sp macro="" textlink="">
      <xdr:nvSpPr>
        <xdr:cNvPr id="105" name="104 CuadroTexto"/>
        <xdr:cNvSpPr txBox="1"/>
      </xdr:nvSpPr>
      <xdr:spPr>
        <a:xfrm>
          <a:off x="420624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180975</xdr:rowOff>
    </xdr:from>
    <xdr:ext cx="184731" cy="264560"/>
    <xdr:sp macro="" textlink="">
      <xdr:nvSpPr>
        <xdr:cNvPr id="106" name="105 CuadroTexto"/>
        <xdr:cNvSpPr txBox="1"/>
      </xdr:nvSpPr>
      <xdr:spPr>
        <a:xfrm>
          <a:off x="420624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180975</xdr:rowOff>
    </xdr:from>
    <xdr:ext cx="184731" cy="264560"/>
    <xdr:sp macro="" textlink="">
      <xdr:nvSpPr>
        <xdr:cNvPr id="107" name="106 CuadroTexto"/>
        <xdr:cNvSpPr txBox="1"/>
      </xdr:nvSpPr>
      <xdr:spPr>
        <a:xfrm>
          <a:off x="420624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180975</xdr:rowOff>
    </xdr:from>
    <xdr:ext cx="184731" cy="264560"/>
    <xdr:sp macro="" textlink="">
      <xdr:nvSpPr>
        <xdr:cNvPr id="108" name="107 CuadroTexto"/>
        <xdr:cNvSpPr txBox="1"/>
      </xdr:nvSpPr>
      <xdr:spPr>
        <a:xfrm>
          <a:off x="420624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109" name="108 CuadroTexto"/>
        <xdr:cNvSpPr txBox="1"/>
      </xdr:nvSpPr>
      <xdr:spPr>
        <a:xfrm>
          <a:off x="42062400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110" name="109 CuadroTexto"/>
        <xdr:cNvSpPr txBox="1"/>
      </xdr:nvSpPr>
      <xdr:spPr>
        <a:xfrm>
          <a:off x="42062400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111" name="110 CuadroTexto"/>
        <xdr:cNvSpPr txBox="1"/>
      </xdr:nvSpPr>
      <xdr:spPr>
        <a:xfrm>
          <a:off x="42062400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180975</xdr:rowOff>
    </xdr:from>
    <xdr:ext cx="184731" cy="264560"/>
    <xdr:sp macro="" textlink="">
      <xdr:nvSpPr>
        <xdr:cNvPr id="112" name="111 CuadroTexto"/>
        <xdr:cNvSpPr txBox="1"/>
      </xdr:nvSpPr>
      <xdr:spPr>
        <a:xfrm>
          <a:off x="42062400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180975</xdr:rowOff>
    </xdr:from>
    <xdr:ext cx="184731" cy="264560"/>
    <xdr:sp macro="" textlink="">
      <xdr:nvSpPr>
        <xdr:cNvPr id="113" name="112 CuadroTexto"/>
        <xdr:cNvSpPr txBox="1"/>
      </xdr:nvSpPr>
      <xdr:spPr>
        <a:xfrm>
          <a:off x="42062400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180975</xdr:rowOff>
    </xdr:from>
    <xdr:ext cx="184731" cy="264560"/>
    <xdr:sp macro="" textlink="">
      <xdr:nvSpPr>
        <xdr:cNvPr id="114" name="113 CuadroTexto"/>
        <xdr:cNvSpPr txBox="1"/>
      </xdr:nvSpPr>
      <xdr:spPr>
        <a:xfrm>
          <a:off x="42062400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180975</xdr:rowOff>
    </xdr:from>
    <xdr:ext cx="184731" cy="264560"/>
    <xdr:sp macro="" textlink="">
      <xdr:nvSpPr>
        <xdr:cNvPr id="115" name="114 CuadroTexto"/>
        <xdr:cNvSpPr txBox="1"/>
      </xdr:nvSpPr>
      <xdr:spPr>
        <a:xfrm>
          <a:off x="42062400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180975</xdr:rowOff>
    </xdr:from>
    <xdr:ext cx="184731" cy="264560"/>
    <xdr:sp macro="" textlink="">
      <xdr:nvSpPr>
        <xdr:cNvPr id="116" name="115 CuadroTexto"/>
        <xdr:cNvSpPr txBox="1"/>
      </xdr:nvSpPr>
      <xdr:spPr>
        <a:xfrm>
          <a:off x="42062400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180975</xdr:rowOff>
    </xdr:from>
    <xdr:ext cx="184731" cy="264560"/>
    <xdr:sp macro="" textlink="">
      <xdr:nvSpPr>
        <xdr:cNvPr id="117" name="116 CuadroTexto"/>
        <xdr:cNvSpPr txBox="1"/>
      </xdr:nvSpPr>
      <xdr:spPr>
        <a:xfrm>
          <a:off x="42062400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180975</xdr:rowOff>
    </xdr:from>
    <xdr:ext cx="184731" cy="264560"/>
    <xdr:sp macro="" textlink="">
      <xdr:nvSpPr>
        <xdr:cNvPr id="118" name="117 CuadroTexto"/>
        <xdr:cNvSpPr txBox="1"/>
      </xdr:nvSpPr>
      <xdr:spPr>
        <a:xfrm>
          <a:off x="42062400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</xdr:row>
      <xdr:rowOff>180975</xdr:rowOff>
    </xdr:from>
    <xdr:ext cx="184731" cy="264560"/>
    <xdr:sp macro="" textlink="">
      <xdr:nvSpPr>
        <xdr:cNvPr id="119" name="118 CuadroTexto"/>
        <xdr:cNvSpPr txBox="1"/>
      </xdr:nvSpPr>
      <xdr:spPr>
        <a:xfrm>
          <a:off x="42062400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2724150</xdr:colOff>
          <xdr:row>26</xdr:row>
          <xdr:rowOff>378279</xdr:rowOff>
        </xdr:from>
        <xdr:to>
          <xdr:col>5</xdr:col>
          <xdr:colOff>2867025</xdr:colOff>
          <xdr:row>27</xdr:row>
          <xdr:rowOff>50346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2724150</xdr:colOff>
          <xdr:row>26</xdr:row>
          <xdr:rowOff>378279</xdr:rowOff>
        </xdr:from>
        <xdr:to>
          <xdr:col>5</xdr:col>
          <xdr:colOff>2867025</xdr:colOff>
          <xdr:row>27</xdr:row>
          <xdr:rowOff>50346</xdr:rowOff>
        </xdr:to>
        <xdr:sp macro="" textlink="">
          <xdr:nvSpPr>
            <xdr:cNvPr id="11266" name="Control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19</xdr:col>
      <xdr:colOff>0</xdr:colOff>
      <xdr:row>14</xdr:row>
      <xdr:rowOff>0</xdr:rowOff>
    </xdr:from>
    <xdr:ext cx="184731" cy="264560"/>
    <xdr:sp macro="" textlink="">
      <xdr:nvSpPr>
        <xdr:cNvPr id="122" name="121 CuadroTexto"/>
        <xdr:cNvSpPr txBox="1"/>
      </xdr:nvSpPr>
      <xdr:spPr>
        <a:xfrm>
          <a:off x="5197929" y="6300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1183105</xdr:colOff>
      <xdr:row>14</xdr:row>
      <xdr:rowOff>0</xdr:rowOff>
    </xdr:from>
    <xdr:ext cx="80211" cy="45719"/>
    <xdr:sp macro="" textlink="">
      <xdr:nvSpPr>
        <xdr:cNvPr id="123" name="122 CuadroTexto"/>
        <xdr:cNvSpPr txBox="1"/>
      </xdr:nvSpPr>
      <xdr:spPr>
        <a:xfrm flipH="1" flipV="1">
          <a:off x="5197929" y="6300107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14</xdr:row>
      <xdr:rowOff>0</xdr:rowOff>
    </xdr:from>
    <xdr:ext cx="184731" cy="264560"/>
    <xdr:sp macro="" textlink="">
      <xdr:nvSpPr>
        <xdr:cNvPr id="124" name="123 CuadroTexto"/>
        <xdr:cNvSpPr txBox="1"/>
      </xdr:nvSpPr>
      <xdr:spPr>
        <a:xfrm>
          <a:off x="5197929" y="6300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14</xdr:row>
      <xdr:rowOff>0</xdr:rowOff>
    </xdr:from>
    <xdr:ext cx="184731" cy="264560"/>
    <xdr:sp macro="" textlink="">
      <xdr:nvSpPr>
        <xdr:cNvPr id="125" name="124 CuadroTexto"/>
        <xdr:cNvSpPr txBox="1"/>
      </xdr:nvSpPr>
      <xdr:spPr>
        <a:xfrm>
          <a:off x="5197929" y="6300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14</xdr:row>
      <xdr:rowOff>0</xdr:rowOff>
    </xdr:from>
    <xdr:ext cx="184731" cy="264560"/>
    <xdr:sp macro="" textlink="">
      <xdr:nvSpPr>
        <xdr:cNvPr id="126" name="125 CuadroTexto"/>
        <xdr:cNvSpPr txBox="1"/>
      </xdr:nvSpPr>
      <xdr:spPr>
        <a:xfrm>
          <a:off x="5197929" y="6300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15</xdr:row>
      <xdr:rowOff>0</xdr:rowOff>
    </xdr:from>
    <xdr:ext cx="184731" cy="264560"/>
    <xdr:sp macro="" textlink="">
      <xdr:nvSpPr>
        <xdr:cNvPr id="127" name="126 CuadroTexto"/>
        <xdr:cNvSpPr txBox="1"/>
      </xdr:nvSpPr>
      <xdr:spPr>
        <a:xfrm>
          <a:off x="5197929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8</xdr:row>
      <xdr:rowOff>0</xdr:rowOff>
    </xdr:from>
    <xdr:ext cx="184731" cy="264560"/>
    <xdr:sp macro="" textlink="">
      <xdr:nvSpPr>
        <xdr:cNvPr id="128" name="127 CuadroTexto"/>
        <xdr:cNvSpPr txBox="1"/>
      </xdr:nvSpPr>
      <xdr:spPr>
        <a:xfrm>
          <a:off x="5197929" y="2544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8</xdr:row>
      <xdr:rowOff>0</xdr:rowOff>
    </xdr:from>
    <xdr:ext cx="184731" cy="264560"/>
    <xdr:sp macro="" textlink="">
      <xdr:nvSpPr>
        <xdr:cNvPr id="129" name="128 CuadroTexto"/>
        <xdr:cNvSpPr txBox="1"/>
      </xdr:nvSpPr>
      <xdr:spPr>
        <a:xfrm>
          <a:off x="5197929" y="2544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8</xdr:row>
      <xdr:rowOff>0</xdr:rowOff>
    </xdr:from>
    <xdr:ext cx="184731" cy="264560"/>
    <xdr:sp macro="" textlink="">
      <xdr:nvSpPr>
        <xdr:cNvPr id="130" name="129 CuadroTexto"/>
        <xdr:cNvSpPr txBox="1"/>
      </xdr:nvSpPr>
      <xdr:spPr>
        <a:xfrm>
          <a:off x="5197929" y="2544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" name="130 CuadroTexto"/>
        <xdr:cNvSpPr txBox="1"/>
      </xdr:nvSpPr>
      <xdr:spPr>
        <a:xfrm>
          <a:off x="5197929" y="3197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" name="131 CuadroTexto"/>
        <xdr:cNvSpPr txBox="1"/>
      </xdr:nvSpPr>
      <xdr:spPr>
        <a:xfrm>
          <a:off x="5197929" y="3197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" name="132 CuadroTexto"/>
        <xdr:cNvSpPr txBox="1"/>
      </xdr:nvSpPr>
      <xdr:spPr>
        <a:xfrm>
          <a:off x="5197929" y="3197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180975</xdr:rowOff>
    </xdr:from>
    <xdr:ext cx="184731" cy="264560"/>
    <xdr:sp macro="" textlink="">
      <xdr:nvSpPr>
        <xdr:cNvPr id="134" name="133 CuadroTexto"/>
        <xdr:cNvSpPr txBox="1"/>
      </xdr:nvSpPr>
      <xdr:spPr>
        <a:xfrm>
          <a:off x="5197929" y="3378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180975</xdr:rowOff>
    </xdr:from>
    <xdr:ext cx="184731" cy="264560"/>
    <xdr:sp macro="" textlink="">
      <xdr:nvSpPr>
        <xdr:cNvPr id="135" name="134 CuadroTexto"/>
        <xdr:cNvSpPr txBox="1"/>
      </xdr:nvSpPr>
      <xdr:spPr>
        <a:xfrm>
          <a:off x="5197929" y="3378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180975</xdr:rowOff>
    </xdr:from>
    <xdr:ext cx="184731" cy="264560"/>
    <xdr:sp macro="" textlink="">
      <xdr:nvSpPr>
        <xdr:cNvPr id="136" name="135 CuadroTexto"/>
        <xdr:cNvSpPr txBox="1"/>
      </xdr:nvSpPr>
      <xdr:spPr>
        <a:xfrm>
          <a:off x="5197929" y="3378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180975</xdr:rowOff>
    </xdr:from>
    <xdr:ext cx="184731" cy="264560"/>
    <xdr:sp macro="" textlink="">
      <xdr:nvSpPr>
        <xdr:cNvPr id="137" name="136 CuadroTexto"/>
        <xdr:cNvSpPr txBox="1"/>
      </xdr:nvSpPr>
      <xdr:spPr>
        <a:xfrm>
          <a:off x="5197929" y="3378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180975</xdr:rowOff>
    </xdr:from>
    <xdr:ext cx="184731" cy="264560"/>
    <xdr:sp macro="" textlink="">
      <xdr:nvSpPr>
        <xdr:cNvPr id="138" name="137 CuadroTexto"/>
        <xdr:cNvSpPr txBox="1"/>
      </xdr:nvSpPr>
      <xdr:spPr>
        <a:xfrm>
          <a:off x="5197929" y="3378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180975</xdr:rowOff>
    </xdr:from>
    <xdr:ext cx="184731" cy="264560"/>
    <xdr:sp macro="" textlink="">
      <xdr:nvSpPr>
        <xdr:cNvPr id="139" name="138 CuadroTexto"/>
        <xdr:cNvSpPr txBox="1"/>
      </xdr:nvSpPr>
      <xdr:spPr>
        <a:xfrm>
          <a:off x="5197929" y="3378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180975</xdr:rowOff>
    </xdr:from>
    <xdr:ext cx="184731" cy="264560"/>
    <xdr:sp macro="" textlink="">
      <xdr:nvSpPr>
        <xdr:cNvPr id="140" name="139 CuadroTexto"/>
        <xdr:cNvSpPr txBox="1"/>
      </xdr:nvSpPr>
      <xdr:spPr>
        <a:xfrm>
          <a:off x="5197929" y="3378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12</xdr:row>
      <xdr:rowOff>180975</xdr:rowOff>
    </xdr:from>
    <xdr:ext cx="184731" cy="264560"/>
    <xdr:sp macro="" textlink="">
      <xdr:nvSpPr>
        <xdr:cNvPr id="141" name="140 CuadroTexto"/>
        <xdr:cNvSpPr txBox="1"/>
      </xdr:nvSpPr>
      <xdr:spPr>
        <a:xfrm>
          <a:off x="5197929" y="53380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12</xdr:row>
      <xdr:rowOff>180975</xdr:rowOff>
    </xdr:from>
    <xdr:ext cx="184731" cy="264560"/>
    <xdr:sp macro="" textlink="">
      <xdr:nvSpPr>
        <xdr:cNvPr id="142" name="141 CuadroTexto"/>
        <xdr:cNvSpPr txBox="1"/>
      </xdr:nvSpPr>
      <xdr:spPr>
        <a:xfrm>
          <a:off x="5197929" y="53380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12</xdr:row>
      <xdr:rowOff>180975</xdr:rowOff>
    </xdr:from>
    <xdr:ext cx="184731" cy="264560"/>
    <xdr:sp macro="" textlink="">
      <xdr:nvSpPr>
        <xdr:cNvPr id="143" name="142 CuadroTexto"/>
        <xdr:cNvSpPr txBox="1"/>
      </xdr:nvSpPr>
      <xdr:spPr>
        <a:xfrm>
          <a:off x="5197929" y="53380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12</xdr:row>
      <xdr:rowOff>180975</xdr:rowOff>
    </xdr:from>
    <xdr:ext cx="184731" cy="264560"/>
    <xdr:sp macro="" textlink="">
      <xdr:nvSpPr>
        <xdr:cNvPr id="144" name="143 CuadroTexto"/>
        <xdr:cNvSpPr txBox="1"/>
      </xdr:nvSpPr>
      <xdr:spPr>
        <a:xfrm>
          <a:off x="5197929" y="53380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12</xdr:row>
      <xdr:rowOff>180975</xdr:rowOff>
    </xdr:from>
    <xdr:ext cx="184731" cy="264560"/>
    <xdr:sp macro="" textlink="">
      <xdr:nvSpPr>
        <xdr:cNvPr id="145" name="144 CuadroTexto"/>
        <xdr:cNvSpPr txBox="1"/>
      </xdr:nvSpPr>
      <xdr:spPr>
        <a:xfrm>
          <a:off x="5197929" y="53380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12</xdr:row>
      <xdr:rowOff>180975</xdr:rowOff>
    </xdr:from>
    <xdr:ext cx="184731" cy="264560"/>
    <xdr:sp macro="" textlink="">
      <xdr:nvSpPr>
        <xdr:cNvPr id="146" name="145 CuadroTexto"/>
        <xdr:cNvSpPr txBox="1"/>
      </xdr:nvSpPr>
      <xdr:spPr>
        <a:xfrm>
          <a:off x="5197929" y="53380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12</xdr:row>
      <xdr:rowOff>180975</xdr:rowOff>
    </xdr:from>
    <xdr:ext cx="184731" cy="264560"/>
    <xdr:sp macro="" textlink="">
      <xdr:nvSpPr>
        <xdr:cNvPr id="147" name="146 CuadroTexto"/>
        <xdr:cNvSpPr txBox="1"/>
      </xdr:nvSpPr>
      <xdr:spPr>
        <a:xfrm>
          <a:off x="5197929" y="53380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48" name="147 CuadroTexto"/>
        <xdr:cNvSpPr txBox="1"/>
      </xdr:nvSpPr>
      <xdr:spPr>
        <a:xfrm>
          <a:off x="5197929" y="385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49" name="148 CuadroTexto"/>
        <xdr:cNvSpPr txBox="1"/>
      </xdr:nvSpPr>
      <xdr:spPr>
        <a:xfrm>
          <a:off x="5197929" y="385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50" name="149 CuadroTexto"/>
        <xdr:cNvSpPr txBox="1"/>
      </xdr:nvSpPr>
      <xdr:spPr>
        <a:xfrm>
          <a:off x="5197929" y="385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51" name="150 CuadroTexto"/>
        <xdr:cNvSpPr txBox="1"/>
      </xdr:nvSpPr>
      <xdr:spPr>
        <a:xfrm>
          <a:off x="5197929" y="385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52" name="151 CuadroTexto"/>
        <xdr:cNvSpPr txBox="1"/>
      </xdr:nvSpPr>
      <xdr:spPr>
        <a:xfrm>
          <a:off x="5197929" y="385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53" name="152 CuadroTexto"/>
        <xdr:cNvSpPr txBox="1"/>
      </xdr:nvSpPr>
      <xdr:spPr>
        <a:xfrm>
          <a:off x="5197929" y="385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180975</xdr:rowOff>
    </xdr:from>
    <xdr:ext cx="184731" cy="264560"/>
    <xdr:sp macro="" textlink="">
      <xdr:nvSpPr>
        <xdr:cNvPr id="154" name="153 CuadroTexto"/>
        <xdr:cNvSpPr txBox="1"/>
      </xdr:nvSpPr>
      <xdr:spPr>
        <a:xfrm>
          <a:off x="5197929" y="40317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180975</xdr:rowOff>
    </xdr:from>
    <xdr:ext cx="184731" cy="264560"/>
    <xdr:sp macro="" textlink="">
      <xdr:nvSpPr>
        <xdr:cNvPr id="155" name="154 CuadroTexto"/>
        <xdr:cNvSpPr txBox="1"/>
      </xdr:nvSpPr>
      <xdr:spPr>
        <a:xfrm>
          <a:off x="5197929" y="40317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180975</xdr:rowOff>
    </xdr:from>
    <xdr:ext cx="184731" cy="264560"/>
    <xdr:sp macro="" textlink="">
      <xdr:nvSpPr>
        <xdr:cNvPr id="156" name="155 CuadroTexto"/>
        <xdr:cNvSpPr txBox="1"/>
      </xdr:nvSpPr>
      <xdr:spPr>
        <a:xfrm>
          <a:off x="5197929" y="40317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180975</xdr:rowOff>
    </xdr:from>
    <xdr:ext cx="184731" cy="264560"/>
    <xdr:sp macro="" textlink="">
      <xdr:nvSpPr>
        <xdr:cNvPr id="157" name="156 CuadroTexto"/>
        <xdr:cNvSpPr txBox="1"/>
      </xdr:nvSpPr>
      <xdr:spPr>
        <a:xfrm>
          <a:off x="5197929" y="40317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180975</xdr:rowOff>
    </xdr:from>
    <xdr:ext cx="184731" cy="264560"/>
    <xdr:sp macro="" textlink="">
      <xdr:nvSpPr>
        <xdr:cNvPr id="158" name="157 CuadroTexto"/>
        <xdr:cNvSpPr txBox="1"/>
      </xdr:nvSpPr>
      <xdr:spPr>
        <a:xfrm>
          <a:off x="5197929" y="40317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180975</xdr:rowOff>
    </xdr:from>
    <xdr:ext cx="184731" cy="264560"/>
    <xdr:sp macro="" textlink="">
      <xdr:nvSpPr>
        <xdr:cNvPr id="159" name="158 CuadroTexto"/>
        <xdr:cNvSpPr txBox="1"/>
      </xdr:nvSpPr>
      <xdr:spPr>
        <a:xfrm>
          <a:off x="5197929" y="40317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0</xdr:rowOff>
    </xdr:from>
    <xdr:ext cx="184731" cy="264560"/>
    <xdr:sp macro="" textlink="">
      <xdr:nvSpPr>
        <xdr:cNvPr id="160" name="159 CuadroTexto"/>
        <xdr:cNvSpPr txBox="1"/>
      </xdr:nvSpPr>
      <xdr:spPr>
        <a:xfrm>
          <a:off x="5197929" y="4503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0</xdr:rowOff>
    </xdr:from>
    <xdr:ext cx="184731" cy="264560"/>
    <xdr:sp macro="" textlink="">
      <xdr:nvSpPr>
        <xdr:cNvPr id="161" name="160 CuadroTexto"/>
        <xdr:cNvSpPr txBox="1"/>
      </xdr:nvSpPr>
      <xdr:spPr>
        <a:xfrm>
          <a:off x="5197929" y="4503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0</xdr:rowOff>
    </xdr:from>
    <xdr:ext cx="184731" cy="264560"/>
    <xdr:sp macro="" textlink="">
      <xdr:nvSpPr>
        <xdr:cNvPr id="162" name="161 CuadroTexto"/>
        <xdr:cNvSpPr txBox="1"/>
      </xdr:nvSpPr>
      <xdr:spPr>
        <a:xfrm>
          <a:off x="5197929" y="4503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180975</xdr:rowOff>
    </xdr:from>
    <xdr:ext cx="184731" cy="264560"/>
    <xdr:sp macro="" textlink="">
      <xdr:nvSpPr>
        <xdr:cNvPr id="163" name="162 CuadroTexto"/>
        <xdr:cNvSpPr txBox="1"/>
      </xdr:nvSpPr>
      <xdr:spPr>
        <a:xfrm>
          <a:off x="5197929" y="4684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180975</xdr:rowOff>
    </xdr:from>
    <xdr:ext cx="184731" cy="264560"/>
    <xdr:sp macro="" textlink="">
      <xdr:nvSpPr>
        <xdr:cNvPr id="164" name="163 CuadroTexto"/>
        <xdr:cNvSpPr txBox="1"/>
      </xdr:nvSpPr>
      <xdr:spPr>
        <a:xfrm>
          <a:off x="5197929" y="4684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180975</xdr:rowOff>
    </xdr:from>
    <xdr:ext cx="184731" cy="264560"/>
    <xdr:sp macro="" textlink="">
      <xdr:nvSpPr>
        <xdr:cNvPr id="165" name="164 CuadroTexto"/>
        <xdr:cNvSpPr txBox="1"/>
      </xdr:nvSpPr>
      <xdr:spPr>
        <a:xfrm>
          <a:off x="5197929" y="4684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180975</xdr:rowOff>
    </xdr:from>
    <xdr:ext cx="184731" cy="264560"/>
    <xdr:sp macro="" textlink="">
      <xdr:nvSpPr>
        <xdr:cNvPr id="166" name="165 CuadroTexto"/>
        <xdr:cNvSpPr txBox="1"/>
      </xdr:nvSpPr>
      <xdr:spPr>
        <a:xfrm>
          <a:off x="5197929" y="4684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180975</xdr:rowOff>
    </xdr:from>
    <xdr:ext cx="184731" cy="264560"/>
    <xdr:sp macro="" textlink="">
      <xdr:nvSpPr>
        <xdr:cNvPr id="167" name="166 CuadroTexto"/>
        <xdr:cNvSpPr txBox="1"/>
      </xdr:nvSpPr>
      <xdr:spPr>
        <a:xfrm>
          <a:off x="5197929" y="4684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180975</xdr:rowOff>
    </xdr:from>
    <xdr:ext cx="184731" cy="264560"/>
    <xdr:sp macro="" textlink="">
      <xdr:nvSpPr>
        <xdr:cNvPr id="168" name="167 CuadroTexto"/>
        <xdr:cNvSpPr txBox="1"/>
      </xdr:nvSpPr>
      <xdr:spPr>
        <a:xfrm>
          <a:off x="5197929" y="4684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180975</xdr:rowOff>
    </xdr:from>
    <xdr:ext cx="184731" cy="264560"/>
    <xdr:sp macro="" textlink="">
      <xdr:nvSpPr>
        <xdr:cNvPr id="169" name="168 CuadroTexto"/>
        <xdr:cNvSpPr txBox="1"/>
      </xdr:nvSpPr>
      <xdr:spPr>
        <a:xfrm>
          <a:off x="5197929" y="4684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11</xdr:row>
      <xdr:rowOff>180975</xdr:rowOff>
    </xdr:from>
    <xdr:ext cx="184731" cy="264560"/>
    <xdr:sp macro="" textlink="">
      <xdr:nvSpPr>
        <xdr:cNvPr id="170" name="169 CuadroTexto"/>
        <xdr:cNvSpPr txBox="1"/>
      </xdr:nvSpPr>
      <xdr:spPr>
        <a:xfrm>
          <a:off x="5197929" y="4684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8" name="7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0" name="9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7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4649152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4649152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2" name="51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3" name="52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4" name="53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5" name="54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6" name="55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7" name="56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58" name="57 CuadroTexto"/>
        <xdr:cNvSpPr txBox="1"/>
      </xdr:nvSpPr>
      <xdr:spPr>
        <a:xfrm>
          <a:off x="46491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180975</xdr:rowOff>
    </xdr:from>
    <xdr:ext cx="184731" cy="264560"/>
    <xdr:sp macro="" textlink="">
      <xdr:nvSpPr>
        <xdr:cNvPr id="59" name="58 CuadroTexto"/>
        <xdr:cNvSpPr txBox="1"/>
      </xdr:nvSpPr>
      <xdr:spPr>
        <a:xfrm>
          <a:off x="4649152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180975</xdr:rowOff>
    </xdr:from>
    <xdr:ext cx="184731" cy="264560"/>
    <xdr:sp macro="" textlink="">
      <xdr:nvSpPr>
        <xdr:cNvPr id="60" name="59 CuadroTexto"/>
        <xdr:cNvSpPr txBox="1"/>
      </xdr:nvSpPr>
      <xdr:spPr>
        <a:xfrm>
          <a:off x="4649152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180975</xdr:rowOff>
    </xdr:from>
    <xdr:ext cx="184731" cy="264560"/>
    <xdr:sp macro="" textlink="">
      <xdr:nvSpPr>
        <xdr:cNvPr id="61" name="60 CuadroTexto"/>
        <xdr:cNvSpPr txBox="1"/>
      </xdr:nvSpPr>
      <xdr:spPr>
        <a:xfrm>
          <a:off x="4649152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180975</xdr:rowOff>
    </xdr:from>
    <xdr:ext cx="184731" cy="264560"/>
    <xdr:sp macro="" textlink="">
      <xdr:nvSpPr>
        <xdr:cNvPr id="62" name="61 CuadroTexto"/>
        <xdr:cNvSpPr txBox="1"/>
      </xdr:nvSpPr>
      <xdr:spPr>
        <a:xfrm>
          <a:off x="4649152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180975</xdr:rowOff>
    </xdr:from>
    <xdr:ext cx="184731" cy="264560"/>
    <xdr:sp macro="" textlink="">
      <xdr:nvSpPr>
        <xdr:cNvPr id="63" name="62 CuadroTexto"/>
        <xdr:cNvSpPr txBox="1"/>
      </xdr:nvSpPr>
      <xdr:spPr>
        <a:xfrm>
          <a:off x="4649152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180975</xdr:rowOff>
    </xdr:from>
    <xdr:ext cx="184731" cy="264560"/>
    <xdr:sp macro="" textlink="">
      <xdr:nvSpPr>
        <xdr:cNvPr id="64" name="63 CuadroTexto"/>
        <xdr:cNvSpPr txBox="1"/>
      </xdr:nvSpPr>
      <xdr:spPr>
        <a:xfrm>
          <a:off x="4649152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180975</xdr:rowOff>
    </xdr:from>
    <xdr:ext cx="184731" cy="264560"/>
    <xdr:sp macro="" textlink="">
      <xdr:nvSpPr>
        <xdr:cNvPr id="65" name="64 CuadroTexto"/>
        <xdr:cNvSpPr txBox="1"/>
      </xdr:nvSpPr>
      <xdr:spPr>
        <a:xfrm>
          <a:off x="4649152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6</xdr:row>
      <xdr:rowOff>180975</xdr:rowOff>
    </xdr:from>
    <xdr:ext cx="184731" cy="264560"/>
    <xdr:sp macro="" textlink="">
      <xdr:nvSpPr>
        <xdr:cNvPr id="66" name="65 CuadroTexto"/>
        <xdr:cNvSpPr txBox="1"/>
      </xdr:nvSpPr>
      <xdr:spPr>
        <a:xfrm>
          <a:off x="4649152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7</xdr:row>
      <xdr:rowOff>180975</xdr:rowOff>
    </xdr:from>
    <xdr:ext cx="184731" cy="264560"/>
    <xdr:sp macro="" textlink="">
      <xdr:nvSpPr>
        <xdr:cNvPr id="67" name="66 CuadroTexto"/>
        <xdr:cNvSpPr txBox="1"/>
      </xdr:nvSpPr>
      <xdr:spPr>
        <a:xfrm>
          <a:off x="4649152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68" name="67 CuadroTexto"/>
        <xdr:cNvSpPr txBox="1"/>
      </xdr:nvSpPr>
      <xdr:spPr>
        <a:xfrm>
          <a:off x="46491525" y="2495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69" name="68 CuadroTexto"/>
        <xdr:cNvSpPr txBox="1"/>
      </xdr:nvSpPr>
      <xdr:spPr>
        <a:xfrm>
          <a:off x="4649152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70" name="69 CuadroTexto"/>
        <xdr:cNvSpPr txBox="1"/>
      </xdr:nvSpPr>
      <xdr:spPr>
        <a:xfrm>
          <a:off x="4649152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71" name="70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15</xdr:col>
      <xdr:colOff>1183105</xdr:colOff>
      <xdr:row>6</xdr:row>
      <xdr:rowOff>0</xdr:rowOff>
    </xdr:from>
    <xdr:ext cx="80211" cy="45719"/>
    <xdr:sp macro="" textlink="">
      <xdr:nvSpPr>
        <xdr:cNvPr id="72" name="71 CuadroTexto"/>
        <xdr:cNvSpPr txBox="1"/>
      </xdr:nvSpPr>
      <xdr:spPr>
        <a:xfrm flipH="1" flipV="1">
          <a:off x="42197755" y="13525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73" name="72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74" name="73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75" name="74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76" name="75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77" name="76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78" name="77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79" name="78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0" name="79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1" name="80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2" name="81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3" name="82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4" name="83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5" name="84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6" name="85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7" name="86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8" name="87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89" name="88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7</xdr:row>
      <xdr:rowOff>180975</xdr:rowOff>
    </xdr:from>
    <xdr:ext cx="184731" cy="264560"/>
    <xdr:sp macro="" textlink="">
      <xdr:nvSpPr>
        <xdr:cNvPr id="90" name="89 CuadroTexto"/>
        <xdr:cNvSpPr txBox="1"/>
      </xdr:nvSpPr>
      <xdr:spPr>
        <a:xfrm>
          <a:off x="428529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7</xdr:row>
      <xdr:rowOff>180975</xdr:rowOff>
    </xdr:from>
    <xdr:ext cx="184731" cy="264560"/>
    <xdr:sp macro="" textlink="">
      <xdr:nvSpPr>
        <xdr:cNvPr id="91" name="90 CuadroTexto"/>
        <xdr:cNvSpPr txBox="1"/>
      </xdr:nvSpPr>
      <xdr:spPr>
        <a:xfrm>
          <a:off x="428529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7</xdr:row>
      <xdr:rowOff>180975</xdr:rowOff>
    </xdr:from>
    <xdr:ext cx="184731" cy="264560"/>
    <xdr:sp macro="" textlink="">
      <xdr:nvSpPr>
        <xdr:cNvPr id="92" name="91 CuadroTexto"/>
        <xdr:cNvSpPr txBox="1"/>
      </xdr:nvSpPr>
      <xdr:spPr>
        <a:xfrm>
          <a:off x="428529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7</xdr:row>
      <xdr:rowOff>180975</xdr:rowOff>
    </xdr:from>
    <xdr:ext cx="184731" cy="264560"/>
    <xdr:sp macro="" textlink="">
      <xdr:nvSpPr>
        <xdr:cNvPr id="93" name="92 CuadroTexto"/>
        <xdr:cNvSpPr txBox="1"/>
      </xdr:nvSpPr>
      <xdr:spPr>
        <a:xfrm>
          <a:off x="428529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7</xdr:row>
      <xdr:rowOff>180975</xdr:rowOff>
    </xdr:from>
    <xdr:ext cx="184731" cy="264560"/>
    <xdr:sp macro="" textlink="">
      <xdr:nvSpPr>
        <xdr:cNvPr id="94" name="93 CuadroTexto"/>
        <xdr:cNvSpPr txBox="1"/>
      </xdr:nvSpPr>
      <xdr:spPr>
        <a:xfrm>
          <a:off x="428529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7</xdr:row>
      <xdr:rowOff>180975</xdr:rowOff>
    </xdr:from>
    <xdr:ext cx="184731" cy="264560"/>
    <xdr:sp macro="" textlink="">
      <xdr:nvSpPr>
        <xdr:cNvPr id="95" name="94 CuadroTexto"/>
        <xdr:cNvSpPr txBox="1"/>
      </xdr:nvSpPr>
      <xdr:spPr>
        <a:xfrm>
          <a:off x="428529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7</xdr:row>
      <xdr:rowOff>180975</xdr:rowOff>
    </xdr:from>
    <xdr:ext cx="184731" cy="264560"/>
    <xdr:sp macro="" textlink="">
      <xdr:nvSpPr>
        <xdr:cNvPr id="96" name="95 CuadroTexto"/>
        <xdr:cNvSpPr txBox="1"/>
      </xdr:nvSpPr>
      <xdr:spPr>
        <a:xfrm>
          <a:off x="428529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97" name="96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98" name="97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99" name="98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0" name="99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1" name="100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2" name="101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3" name="102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4" name="103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5" name="104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6" name="105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7" name="106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8" name="107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09" name="108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10" name="109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111" name="110 CuadroTexto"/>
        <xdr:cNvSpPr txBox="1"/>
      </xdr:nvSpPr>
      <xdr:spPr>
        <a:xfrm>
          <a:off x="4285297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180975</xdr:rowOff>
    </xdr:from>
    <xdr:ext cx="184731" cy="264560"/>
    <xdr:sp macro="" textlink="">
      <xdr:nvSpPr>
        <xdr:cNvPr id="112" name="111 CuadroTexto"/>
        <xdr:cNvSpPr txBox="1"/>
      </xdr:nvSpPr>
      <xdr:spPr>
        <a:xfrm>
          <a:off x="4285297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180975</xdr:rowOff>
    </xdr:from>
    <xdr:ext cx="184731" cy="264560"/>
    <xdr:sp macro="" textlink="">
      <xdr:nvSpPr>
        <xdr:cNvPr id="113" name="112 CuadroTexto"/>
        <xdr:cNvSpPr txBox="1"/>
      </xdr:nvSpPr>
      <xdr:spPr>
        <a:xfrm>
          <a:off x="4285297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180975</xdr:rowOff>
    </xdr:from>
    <xdr:ext cx="184731" cy="264560"/>
    <xdr:sp macro="" textlink="">
      <xdr:nvSpPr>
        <xdr:cNvPr id="114" name="113 CuadroTexto"/>
        <xdr:cNvSpPr txBox="1"/>
      </xdr:nvSpPr>
      <xdr:spPr>
        <a:xfrm>
          <a:off x="4285297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180975</xdr:rowOff>
    </xdr:from>
    <xdr:ext cx="184731" cy="264560"/>
    <xdr:sp macro="" textlink="">
      <xdr:nvSpPr>
        <xdr:cNvPr id="115" name="114 CuadroTexto"/>
        <xdr:cNvSpPr txBox="1"/>
      </xdr:nvSpPr>
      <xdr:spPr>
        <a:xfrm>
          <a:off x="4285297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180975</xdr:rowOff>
    </xdr:from>
    <xdr:ext cx="184731" cy="264560"/>
    <xdr:sp macro="" textlink="">
      <xdr:nvSpPr>
        <xdr:cNvPr id="116" name="115 CuadroTexto"/>
        <xdr:cNvSpPr txBox="1"/>
      </xdr:nvSpPr>
      <xdr:spPr>
        <a:xfrm>
          <a:off x="4285297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180975</xdr:rowOff>
    </xdr:from>
    <xdr:ext cx="184731" cy="264560"/>
    <xdr:sp macro="" textlink="">
      <xdr:nvSpPr>
        <xdr:cNvPr id="117" name="116 CuadroTexto"/>
        <xdr:cNvSpPr txBox="1"/>
      </xdr:nvSpPr>
      <xdr:spPr>
        <a:xfrm>
          <a:off x="4285297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180975</xdr:rowOff>
    </xdr:from>
    <xdr:ext cx="184731" cy="264560"/>
    <xdr:sp macro="" textlink="">
      <xdr:nvSpPr>
        <xdr:cNvPr id="118" name="117 CuadroTexto"/>
        <xdr:cNvSpPr txBox="1"/>
      </xdr:nvSpPr>
      <xdr:spPr>
        <a:xfrm>
          <a:off x="4285297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180975</xdr:rowOff>
    </xdr:from>
    <xdr:ext cx="184731" cy="264560"/>
    <xdr:sp macro="" textlink="">
      <xdr:nvSpPr>
        <xdr:cNvPr id="119" name="118 CuadroTexto"/>
        <xdr:cNvSpPr txBox="1"/>
      </xdr:nvSpPr>
      <xdr:spPr>
        <a:xfrm>
          <a:off x="42852975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0" name="119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1" name="120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2" name="121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3" name="122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4" name="123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5" name="124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6" name="125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7" name="126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8" name="127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29" name="128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0" name="129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1" name="130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2" name="131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3" name="132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4" name="133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5" name="134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6" name="135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7" name="136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8" name="137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9" name="138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" name="139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" name="140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2" name="141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3" name="142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4" name="143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5" name="144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6" name="145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7" name="146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8" name="147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9" name="148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0" name="149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1" name="150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2" name="151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3" name="152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4" name="153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5" name="154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" name="155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7" name="156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8" name="157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9" name="158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0" name="159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1" name="160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2" name="161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3" name="162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4" name="163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5" name="164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6" name="165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7" name="166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8" name="167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69" name="168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0" name="169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1" name="170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2" name="171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3" name="172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4" name="173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5" name="174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6" name="175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7" name="176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8" name="177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79" name="178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80" name="179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81" name="180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82" name="181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83" name="182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84" name="183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85" name="184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86" name="185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87" name="186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88" name="187 CuadroTexto"/>
        <xdr:cNvSpPr txBox="1"/>
      </xdr:nvSpPr>
      <xdr:spPr>
        <a:xfrm>
          <a:off x="4649152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89" name="188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15</xdr:col>
      <xdr:colOff>1183105</xdr:colOff>
      <xdr:row>26</xdr:row>
      <xdr:rowOff>0</xdr:rowOff>
    </xdr:from>
    <xdr:ext cx="80211" cy="45719"/>
    <xdr:sp macro="" textlink="">
      <xdr:nvSpPr>
        <xdr:cNvPr id="190" name="189 CuadroTexto"/>
        <xdr:cNvSpPr txBox="1"/>
      </xdr:nvSpPr>
      <xdr:spPr>
        <a:xfrm flipH="1" flipV="1">
          <a:off x="42197755" y="109156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1" name="190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2" name="191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3" name="192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4" name="193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5" name="194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6" name="195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7" name="196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8" name="197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9" name="198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0" name="199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1" name="200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2" name="201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3" name="202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4" name="203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5" name="204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6" name="205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7" name="206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8" name="207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9" name="208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0" name="209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1" name="210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2" name="211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3" name="212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4" name="213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5" name="214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6" name="215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7" name="216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8" name="217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9" name="218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0" name="219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1" name="220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2" name="221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3" name="222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4" name="223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5" name="224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6" name="225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7" name="226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8" name="227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9" name="228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30" name="229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31" name="230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32" name="231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33" name="232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34" name="233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35" name="234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36" name="235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37" name="236 CuadroTexto"/>
        <xdr:cNvSpPr txBox="1"/>
      </xdr:nvSpPr>
      <xdr:spPr>
        <a:xfrm>
          <a:off x="42852975" y="1091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38" name="237 CuadroTexto"/>
        <xdr:cNvSpPr txBox="1"/>
      </xdr:nvSpPr>
      <xdr:spPr>
        <a:xfrm>
          <a:off x="46491525" y="994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39" name="238 CuadroTexto"/>
        <xdr:cNvSpPr txBox="1"/>
      </xdr:nvSpPr>
      <xdr:spPr>
        <a:xfrm>
          <a:off x="46491525" y="994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0" name="239 CuadroTexto"/>
        <xdr:cNvSpPr txBox="1"/>
      </xdr:nvSpPr>
      <xdr:spPr>
        <a:xfrm>
          <a:off x="46491525" y="994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41" name="240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42" name="241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43" name="242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44" name="243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45" name="244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46" name="245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47" name="246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48" name="247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49" name="248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0" name="249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1" name="250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2" name="251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3" name="252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4" name="253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5" name="254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6" name="255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7" name="256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8" name="257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59" name="258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0" name="259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1" name="260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2" name="261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3" name="262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4" name="263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5" name="264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6" name="265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7" name="266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8" name="267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69" name="268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0" name="269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1" name="270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2" name="271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3" name="272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4" name="273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5" name="274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6" name="275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7" name="276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8" name="277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79" name="278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80" name="279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81" name="280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82" name="281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83" name="282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84" name="283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85" name="284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86" name="285 CuadroTexto"/>
        <xdr:cNvSpPr txBox="1"/>
      </xdr:nvSpPr>
      <xdr:spPr>
        <a:xfrm>
          <a:off x="45634275" y="5476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87" name="286 CuadroTexto"/>
        <xdr:cNvSpPr txBox="1"/>
      </xdr:nvSpPr>
      <xdr:spPr>
        <a:xfrm>
          <a:off x="456342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88" name="287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89" name="288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0" name="289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1" name="290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2" name="291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3" name="292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4" name="293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5" name="294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6" name="295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7" name="296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8" name="297 CuadroTexto"/>
        <xdr:cNvSpPr txBox="1"/>
      </xdr:nvSpPr>
      <xdr:spPr>
        <a:xfrm>
          <a:off x="4563427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299" name="298 CuadroTexto"/>
        <xdr:cNvSpPr txBox="1"/>
      </xdr:nvSpPr>
      <xdr:spPr>
        <a:xfrm>
          <a:off x="4563427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00" name="299 CuadroTexto"/>
        <xdr:cNvSpPr txBox="1"/>
      </xdr:nvSpPr>
      <xdr:spPr>
        <a:xfrm>
          <a:off x="4563427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01" name="300 CuadroTexto"/>
        <xdr:cNvSpPr txBox="1"/>
      </xdr:nvSpPr>
      <xdr:spPr>
        <a:xfrm>
          <a:off x="4563427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02" name="301 CuadroTexto"/>
        <xdr:cNvSpPr txBox="1"/>
      </xdr:nvSpPr>
      <xdr:spPr>
        <a:xfrm>
          <a:off x="4563427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03" name="302 CuadroTexto"/>
        <xdr:cNvSpPr txBox="1"/>
      </xdr:nvSpPr>
      <xdr:spPr>
        <a:xfrm>
          <a:off x="4563427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04" name="303 CuadroTexto"/>
        <xdr:cNvSpPr txBox="1"/>
      </xdr:nvSpPr>
      <xdr:spPr>
        <a:xfrm>
          <a:off x="4563427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05" name="304 CuadroTexto"/>
        <xdr:cNvSpPr txBox="1"/>
      </xdr:nvSpPr>
      <xdr:spPr>
        <a:xfrm>
          <a:off x="4563427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06" name="305 CuadroTexto"/>
        <xdr:cNvSpPr txBox="1"/>
      </xdr:nvSpPr>
      <xdr:spPr>
        <a:xfrm>
          <a:off x="4563427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07" name="306 CuadroTexto"/>
        <xdr:cNvSpPr txBox="1"/>
      </xdr:nvSpPr>
      <xdr:spPr>
        <a:xfrm>
          <a:off x="45634275" y="554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308" name="307 CuadroTexto"/>
        <xdr:cNvSpPr txBox="1"/>
      </xdr:nvSpPr>
      <xdr:spPr>
        <a:xfrm>
          <a:off x="456342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309" name="308 CuadroTexto"/>
        <xdr:cNvSpPr txBox="1"/>
      </xdr:nvSpPr>
      <xdr:spPr>
        <a:xfrm>
          <a:off x="456342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10" name="309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15</xdr:col>
      <xdr:colOff>1183105</xdr:colOff>
      <xdr:row>115</xdr:row>
      <xdr:rowOff>0</xdr:rowOff>
    </xdr:from>
    <xdr:ext cx="80211" cy="45719"/>
    <xdr:sp macro="" textlink="">
      <xdr:nvSpPr>
        <xdr:cNvPr id="311" name="310 CuadroTexto"/>
        <xdr:cNvSpPr txBox="1"/>
      </xdr:nvSpPr>
      <xdr:spPr>
        <a:xfrm flipH="1" flipV="1">
          <a:off x="41340505" y="54282975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12" name="311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13" name="312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14" name="313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15" name="314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16" name="315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17" name="316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18" name="317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19" name="318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0" name="319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1" name="320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2" name="321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3" name="322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4" name="323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5" name="324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6" name="325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7" name="326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8" name="327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29" name="328 CuadroTexto"/>
        <xdr:cNvSpPr txBox="1"/>
      </xdr:nvSpPr>
      <xdr:spPr>
        <a:xfrm>
          <a:off x="4199572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0" name="329 CuadroTexto"/>
        <xdr:cNvSpPr txBox="1"/>
      </xdr:nvSpPr>
      <xdr:spPr>
        <a:xfrm>
          <a:off x="4199572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1" name="330 CuadroTexto"/>
        <xdr:cNvSpPr txBox="1"/>
      </xdr:nvSpPr>
      <xdr:spPr>
        <a:xfrm>
          <a:off x="4199572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2" name="331 CuadroTexto"/>
        <xdr:cNvSpPr txBox="1"/>
      </xdr:nvSpPr>
      <xdr:spPr>
        <a:xfrm>
          <a:off x="4199572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3" name="332 CuadroTexto"/>
        <xdr:cNvSpPr txBox="1"/>
      </xdr:nvSpPr>
      <xdr:spPr>
        <a:xfrm>
          <a:off x="4199572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4" name="333 CuadroTexto"/>
        <xdr:cNvSpPr txBox="1"/>
      </xdr:nvSpPr>
      <xdr:spPr>
        <a:xfrm>
          <a:off x="4199572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5" name="334 CuadroTexto"/>
        <xdr:cNvSpPr txBox="1"/>
      </xdr:nvSpPr>
      <xdr:spPr>
        <a:xfrm>
          <a:off x="4199572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6" name="335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7" name="336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8" name="337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39" name="338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0" name="339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1" name="340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2" name="341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3" name="342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4" name="343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5" name="344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6" name="345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7" name="346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8" name="347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49" name="348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50" name="349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51" name="350 CuadroTexto"/>
        <xdr:cNvSpPr txBox="1"/>
      </xdr:nvSpPr>
      <xdr:spPr>
        <a:xfrm>
          <a:off x="4199572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52" name="351 CuadroTexto"/>
        <xdr:cNvSpPr txBox="1"/>
      </xdr:nvSpPr>
      <xdr:spPr>
        <a:xfrm>
          <a:off x="4199572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53" name="352 CuadroTexto"/>
        <xdr:cNvSpPr txBox="1"/>
      </xdr:nvSpPr>
      <xdr:spPr>
        <a:xfrm>
          <a:off x="4199572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54" name="353 CuadroTexto"/>
        <xdr:cNvSpPr txBox="1"/>
      </xdr:nvSpPr>
      <xdr:spPr>
        <a:xfrm>
          <a:off x="4199572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55" name="354 CuadroTexto"/>
        <xdr:cNvSpPr txBox="1"/>
      </xdr:nvSpPr>
      <xdr:spPr>
        <a:xfrm>
          <a:off x="4199572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56" name="355 CuadroTexto"/>
        <xdr:cNvSpPr txBox="1"/>
      </xdr:nvSpPr>
      <xdr:spPr>
        <a:xfrm>
          <a:off x="4199572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57" name="356 CuadroTexto"/>
        <xdr:cNvSpPr txBox="1"/>
      </xdr:nvSpPr>
      <xdr:spPr>
        <a:xfrm>
          <a:off x="4199572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358" name="357 CuadroTexto"/>
        <xdr:cNvSpPr txBox="1"/>
      </xdr:nvSpPr>
      <xdr:spPr>
        <a:xfrm>
          <a:off x="41995725" y="544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59" name="358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0" name="359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1" name="360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2" name="361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3" name="362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4" name="363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5" name="364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6" name="365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7" name="366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8" name="367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69" name="368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0" name="369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1" name="370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2" name="371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3" name="372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4" name="373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5" name="374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6" name="375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7" name="376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8" name="377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79" name="378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0" name="379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1" name="380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2" name="381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3" name="382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4" name="383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5" name="384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6" name="385 CuadroTexto"/>
        <xdr:cNvSpPr txBox="1"/>
      </xdr:nvSpPr>
      <xdr:spPr>
        <a:xfrm>
          <a:off x="4563427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7" name="386 CuadroTexto"/>
        <xdr:cNvSpPr txBox="1"/>
      </xdr:nvSpPr>
      <xdr:spPr>
        <a:xfrm>
          <a:off x="45634275" y="7389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8" name="387 CuadroTexto"/>
        <xdr:cNvSpPr txBox="1"/>
      </xdr:nvSpPr>
      <xdr:spPr>
        <a:xfrm>
          <a:off x="45634275" y="7389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89" name="388 CuadroTexto"/>
        <xdr:cNvSpPr txBox="1"/>
      </xdr:nvSpPr>
      <xdr:spPr>
        <a:xfrm>
          <a:off x="45634275" y="7389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0" name="389 CuadroTexto"/>
        <xdr:cNvSpPr txBox="1"/>
      </xdr:nvSpPr>
      <xdr:spPr>
        <a:xfrm>
          <a:off x="45634275" y="7436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1" name="390 CuadroTexto"/>
        <xdr:cNvSpPr txBox="1"/>
      </xdr:nvSpPr>
      <xdr:spPr>
        <a:xfrm>
          <a:off x="45634275" y="7436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2" name="391 CuadroTexto"/>
        <xdr:cNvSpPr txBox="1"/>
      </xdr:nvSpPr>
      <xdr:spPr>
        <a:xfrm>
          <a:off x="45634275" y="7436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3" name="392 CuadroTexto"/>
        <xdr:cNvSpPr txBox="1"/>
      </xdr:nvSpPr>
      <xdr:spPr>
        <a:xfrm>
          <a:off x="4563427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4" name="393 CuadroTexto"/>
        <xdr:cNvSpPr txBox="1"/>
      </xdr:nvSpPr>
      <xdr:spPr>
        <a:xfrm>
          <a:off x="4563427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5" name="394 CuadroTexto"/>
        <xdr:cNvSpPr txBox="1"/>
      </xdr:nvSpPr>
      <xdr:spPr>
        <a:xfrm>
          <a:off x="4563427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6" name="395 CuadroTexto"/>
        <xdr:cNvSpPr txBox="1"/>
      </xdr:nvSpPr>
      <xdr:spPr>
        <a:xfrm>
          <a:off x="4563427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7" name="396 CuadroTexto"/>
        <xdr:cNvSpPr txBox="1"/>
      </xdr:nvSpPr>
      <xdr:spPr>
        <a:xfrm>
          <a:off x="4563427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8" name="397 CuadroTexto"/>
        <xdr:cNvSpPr txBox="1"/>
      </xdr:nvSpPr>
      <xdr:spPr>
        <a:xfrm>
          <a:off x="4563427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399" name="398 CuadroTexto"/>
        <xdr:cNvSpPr txBox="1"/>
      </xdr:nvSpPr>
      <xdr:spPr>
        <a:xfrm>
          <a:off x="4563427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0" name="399 CuadroTexto"/>
        <xdr:cNvSpPr txBox="1"/>
      </xdr:nvSpPr>
      <xdr:spPr>
        <a:xfrm>
          <a:off x="4563427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1" name="400 CuadroTexto"/>
        <xdr:cNvSpPr txBox="1"/>
      </xdr:nvSpPr>
      <xdr:spPr>
        <a:xfrm>
          <a:off x="4563427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2" name="401 CuadroTexto"/>
        <xdr:cNvSpPr txBox="1"/>
      </xdr:nvSpPr>
      <xdr:spPr>
        <a:xfrm>
          <a:off x="4563427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3" name="402 CuadroTexto"/>
        <xdr:cNvSpPr txBox="1"/>
      </xdr:nvSpPr>
      <xdr:spPr>
        <a:xfrm>
          <a:off x="4563427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4" name="403 CuadroTexto"/>
        <xdr:cNvSpPr txBox="1"/>
      </xdr:nvSpPr>
      <xdr:spPr>
        <a:xfrm>
          <a:off x="45634275" y="761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5" name="404 CuadroTexto"/>
        <xdr:cNvSpPr txBox="1"/>
      </xdr:nvSpPr>
      <xdr:spPr>
        <a:xfrm>
          <a:off x="45634275" y="772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6" name="405 CuadroTexto"/>
        <xdr:cNvSpPr txBox="1"/>
      </xdr:nvSpPr>
      <xdr:spPr>
        <a:xfrm>
          <a:off x="45634275" y="737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7" name="406 CuadroTexto"/>
        <xdr:cNvSpPr txBox="1"/>
      </xdr:nvSpPr>
      <xdr:spPr>
        <a:xfrm>
          <a:off x="45634275" y="737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8" name="407 CuadroTexto"/>
        <xdr:cNvSpPr txBox="1"/>
      </xdr:nvSpPr>
      <xdr:spPr>
        <a:xfrm>
          <a:off x="45634275" y="737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09" name="408 CuadroTexto"/>
        <xdr:cNvSpPr txBox="1"/>
      </xdr:nvSpPr>
      <xdr:spPr>
        <a:xfrm>
          <a:off x="45634275" y="7454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0" name="409 CuadroTexto"/>
        <xdr:cNvSpPr txBox="1"/>
      </xdr:nvSpPr>
      <xdr:spPr>
        <a:xfrm>
          <a:off x="4563427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1" name="410 CuadroTexto"/>
        <xdr:cNvSpPr txBox="1"/>
      </xdr:nvSpPr>
      <xdr:spPr>
        <a:xfrm>
          <a:off x="4563427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2" name="411 CuadroTexto"/>
        <xdr:cNvSpPr txBox="1"/>
      </xdr:nvSpPr>
      <xdr:spPr>
        <a:xfrm>
          <a:off x="4563427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3" name="412 CuadroTexto"/>
        <xdr:cNvSpPr txBox="1"/>
      </xdr:nvSpPr>
      <xdr:spPr>
        <a:xfrm>
          <a:off x="45634275" y="7549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4" name="413 CuadroTexto"/>
        <xdr:cNvSpPr txBox="1"/>
      </xdr:nvSpPr>
      <xdr:spPr>
        <a:xfrm>
          <a:off x="45634275" y="7549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5" name="414 CuadroTexto"/>
        <xdr:cNvSpPr txBox="1"/>
      </xdr:nvSpPr>
      <xdr:spPr>
        <a:xfrm>
          <a:off x="45634275" y="7549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6" name="415 CuadroTexto"/>
        <xdr:cNvSpPr txBox="1"/>
      </xdr:nvSpPr>
      <xdr:spPr>
        <a:xfrm>
          <a:off x="4563427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7" name="416 CuadroTexto"/>
        <xdr:cNvSpPr txBox="1"/>
      </xdr:nvSpPr>
      <xdr:spPr>
        <a:xfrm>
          <a:off x="4563427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8" name="417 CuadroTexto"/>
        <xdr:cNvSpPr txBox="1"/>
      </xdr:nvSpPr>
      <xdr:spPr>
        <a:xfrm>
          <a:off x="4563427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19" name="418 CuadroTexto"/>
        <xdr:cNvSpPr txBox="1"/>
      </xdr:nvSpPr>
      <xdr:spPr>
        <a:xfrm>
          <a:off x="4563427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20" name="419 CuadroTexto"/>
        <xdr:cNvSpPr txBox="1"/>
      </xdr:nvSpPr>
      <xdr:spPr>
        <a:xfrm>
          <a:off x="4563427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21" name="420 CuadroTexto"/>
        <xdr:cNvSpPr txBox="1"/>
      </xdr:nvSpPr>
      <xdr:spPr>
        <a:xfrm>
          <a:off x="4563427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22" name="421 CuadroTexto"/>
        <xdr:cNvSpPr txBox="1"/>
      </xdr:nvSpPr>
      <xdr:spPr>
        <a:xfrm>
          <a:off x="4563427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23" name="422 CuadroTexto"/>
        <xdr:cNvSpPr txBox="1"/>
      </xdr:nvSpPr>
      <xdr:spPr>
        <a:xfrm>
          <a:off x="4563427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24" name="423 CuadroTexto"/>
        <xdr:cNvSpPr txBox="1"/>
      </xdr:nvSpPr>
      <xdr:spPr>
        <a:xfrm>
          <a:off x="45634275" y="763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25" name="424 CuadroTexto"/>
        <xdr:cNvSpPr txBox="1"/>
      </xdr:nvSpPr>
      <xdr:spPr>
        <a:xfrm>
          <a:off x="45634275" y="767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26" name="425 CuadroTexto"/>
        <xdr:cNvSpPr txBox="1"/>
      </xdr:nvSpPr>
      <xdr:spPr>
        <a:xfrm>
          <a:off x="45634275" y="772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27" name="426 CuadroTexto"/>
        <xdr:cNvSpPr txBox="1"/>
      </xdr:nvSpPr>
      <xdr:spPr>
        <a:xfrm>
          <a:off x="45634275" y="772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28" name="427 CuadroTexto"/>
        <xdr:cNvSpPr txBox="1"/>
      </xdr:nvSpPr>
      <xdr:spPr>
        <a:xfrm>
          <a:off x="4199572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15</xdr:col>
      <xdr:colOff>1183105</xdr:colOff>
      <xdr:row>115</xdr:row>
      <xdr:rowOff>0</xdr:rowOff>
    </xdr:from>
    <xdr:ext cx="80211" cy="45719"/>
    <xdr:sp macro="" textlink="">
      <xdr:nvSpPr>
        <xdr:cNvPr id="429" name="428 CuadroTexto"/>
        <xdr:cNvSpPr txBox="1"/>
      </xdr:nvSpPr>
      <xdr:spPr>
        <a:xfrm flipH="1" flipV="1">
          <a:off x="41340505" y="7322820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0" name="429 CuadroTexto"/>
        <xdr:cNvSpPr txBox="1"/>
      </xdr:nvSpPr>
      <xdr:spPr>
        <a:xfrm>
          <a:off x="4199572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1" name="430 CuadroTexto"/>
        <xdr:cNvSpPr txBox="1"/>
      </xdr:nvSpPr>
      <xdr:spPr>
        <a:xfrm>
          <a:off x="4199572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2" name="431 CuadroTexto"/>
        <xdr:cNvSpPr txBox="1"/>
      </xdr:nvSpPr>
      <xdr:spPr>
        <a:xfrm>
          <a:off x="4199572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3" name="432 CuadroTexto"/>
        <xdr:cNvSpPr txBox="1"/>
      </xdr:nvSpPr>
      <xdr:spPr>
        <a:xfrm>
          <a:off x="41995725" y="732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4" name="433 CuadroTexto"/>
        <xdr:cNvSpPr txBox="1"/>
      </xdr:nvSpPr>
      <xdr:spPr>
        <a:xfrm>
          <a:off x="41995725" y="737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5" name="434 CuadroTexto"/>
        <xdr:cNvSpPr txBox="1"/>
      </xdr:nvSpPr>
      <xdr:spPr>
        <a:xfrm>
          <a:off x="41995725" y="737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6" name="435 CuadroTexto"/>
        <xdr:cNvSpPr txBox="1"/>
      </xdr:nvSpPr>
      <xdr:spPr>
        <a:xfrm>
          <a:off x="41995725" y="737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7" name="436 CuadroTexto"/>
        <xdr:cNvSpPr txBox="1"/>
      </xdr:nvSpPr>
      <xdr:spPr>
        <a:xfrm>
          <a:off x="41995725" y="7436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8" name="437 CuadroTexto"/>
        <xdr:cNvSpPr txBox="1"/>
      </xdr:nvSpPr>
      <xdr:spPr>
        <a:xfrm>
          <a:off x="41995725" y="7436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39" name="438 CuadroTexto"/>
        <xdr:cNvSpPr txBox="1"/>
      </xdr:nvSpPr>
      <xdr:spPr>
        <a:xfrm>
          <a:off x="41995725" y="7436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0" name="439 CuadroTexto"/>
        <xdr:cNvSpPr txBox="1"/>
      </xdr:nvSpPr>
      <xdr:spPr>
        <a:xfrm>
          <a:off x="41995725" y="7454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1" name="440 CuadroTexto"/>
        <xdr:cNvSpPr txBox="1"/>
      </xdr:nvSpPr>
      <xdr:spPr>
        <a:xfrm>
          <a:off x="41995725" y="7454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2" name="441 CuadroTexto"/>
        <xdr:cNvSpPr txBox="1"/>
      </xdr:nvSpPr>
      <xdr:spPr>
        <a:xfrm>
          <a:off x="41995725" y="7454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3" name="442 CuadroTexto"/>
        <xdr:cNvSpPr txBox="1"/>
      </xdr:nvSpPr>
      <xdr:spPr>
        <a:xfrm>
          <a:off x="41995725" y="7454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4" name="443 CuadroTexto"/>
        <xdr:cNvSpPr txBox="1"/>
      </xdr:nvSpPr>
      <xdr:spPr>
        <a:xfrm>
          <a:off x="41995725" y="7454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5" name="444 CuadroTexto"/>
        <xdr:cNvSpPr txBox="1"/>
      </xdr:nvSpPr>
      <xdr:spPr>
        <a:xfrm>
          <a:off x="41995725" y="7454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6" name="445 CuadroTexto"/>
        <xdr:cNvSpPr txBox="1"/>
      </xdr:nvSpPr>
      <xdr:spPr>
        <a:xfrm>
          <a:off x="41995725" y="7454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7" name="446 CuadroTexto"/>
        <xdr:cNvSpPr txBox="1"/>
      </xdr:nvSpPr>
      <xdr:spPr>
        <a:xfrm>
          <a:off x="41995725" y="763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8" name="447 CuadroTexto"/>
        <xdr:cNvSpPr txBox="1"/>
      </xdr:nvSpPr>
      <xdr:spPr>
        <a:xfrm>
          <a:off x="41995725" y="763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49" name="448 CuadroTexto"/>
        <xdr:cNvSpPr txBox="1"/>
      </xdr:nvSpPr>
      <xdr:spPr>
        <a:xfrm>
          <a:off x="41995725" y="763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0" name="449 CuadroTexto"/>
        <xdr:cNvSpPr txBox="1"/>
      </xdr:nvSpPr>
      <xdr:spPr>
        <a:xfrm>
          <a:off x="41995725" y="763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1" name="450 CuadroTexto"/>
        <xdr:cNvSpPr txBox="1"/>
      </xdr:nvSpPr>
      <xdr:spPr>
        <a:xfrm>
          <a:off x="41995725" y="763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2" name="451 CuadroTexto"/>
        <xdr:cNvSpPr txBox="1"/>
      </xdr:nvSpPr>
      <xdr:spPr>
        <a:xfrm>
          <a:off x="41995725" y="763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3" name="452 CuadroTexto"/>
        <xdr:cNvSpPr txBox="1"/>
      </xdr:nvSpPr>
      <xdr:spPr>
        <a:xfrm>
          <a:off x="41995725" y="763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4" name="453 CuadroTexto"/>
        <xdr:cNvSpPr txBox="1"/>
      </xdr:nvSpPr>
      <xdr:spPr>
        <a:xfrm>
          <a:off x="4199572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5" name="454 CuadroTexto"/>
        <xdr:cNvSpPr txBox="1"/>
      </xdr:nvSpPr>
      <xdr:spPr>
        <a:xfrm>
          <a:off x="4199572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6" name="455 CuadroTexto"/>
        <xdr:cNvSpPr txBox="1"/>
      </xdr:nvSpPr>
      <xdr:spPr>
        <a:xfrm>
          <a:off x="4199572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7" name="456 CuadroTexto"/>
        <xdr:cNvSpPr txBox="1"/>
      </xdr:nvSpPr>
      <xdr:spPr>
        <a:xfrm>
          <a:off x="4199572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8" name="457 CuadroTexto"/>
        <xdr:cNvSpPr txBox="1"/>
      </xdr:nvSpPr>
      <xdr:spPr>
        <a:xfrm>
          <a:off x="4199572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59" name="458 CuadroTexto"/>
        <xdr:cNvSpPr txBox="1"/>
      </xdr:nvSpPr>
      <xdr:spPr>
        <a:xfrm>
          <a:off x="41995725" y="748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0" name="459 CuadroTexto"/>
        <xdr:cNvSpPr txBox="1"/>
      </xdr:nvSpPr>
      <xdr:spPr>
        <a:xfrm>
          <a:off x="4199572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1" name="460 CuadroTexto"/>
        <xdr:cNvSpPr txBox="1"/>
      </xdr:nvSpPr>
      <xdr:spPr>
        <a:xfrm>
          <a:off x="4199572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2" name="461 CuadroTexto"/>
        <xdr:cNvSpPr txBox="1"/>
      </xdr:nvSpPr>
      <xdr:spPr>
        <a:xfrm>
          <a:off x="4199572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3" name="462 CuadroTexto"/>
        <xdr:cNvSpPr txBox="1"/>
      </xdr:nvSpPr>
      <xdr:spPr>
        <a:xfrm>
          <a:off x="4199572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4" name="463 CuadroTexto"/>
        <xdr:cNvSpPr txBox="1"/>
      </xdr:nvSpPr>
      <xdr:spPr>
        <a:xfrm>
          <a:off x="4199572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5" name="464 CuadroTexto"/>
        <xdr:cNvSpPr txBox="1"/>
      </xdr:nvSpPr>
      <xdr:spPr>
        <a:xfrm>
          <a:off x="4199572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6" name="465 CuadroTexto"/>
        <xdr:cNvSpPr txBox="1"/>
      </xdr:nvSpPr>
      <xdr:spPr>
        <a:xfrm>
          <a:off x="41995725" y="7549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7" name="466 CuadroTexto"/>
        <xdr:cNvSpPr txBox="1"/>
      </xdr:nvSpPr>
      <xdr:spPr>
        <a:xfrm>
          <a:off x="41995725" y="7549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8" name="467 CuadroTexto"/>
        <xdr:cNvSpPr txBox="1"/>
      </xdr:nvSpPr>
      <xdr:spPr>
        <a:xfrm>
          <a:off x="41995725" y="7549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69" name="468 CuadroTexto"/>
        <xdr:cNvSpPr txBox="1"/>
      </xdr:nvSpPr>
      <xdr:spPr>
        <a:xfrm>
          <a:off x="4199572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70" name="469 CuadroTexto"/>
        <xdr:cNvSpPr txBox="1"/>
      </xdr:nvSpPr>
      <xdr:spPr>
        <a:xfrm>
          <a:off x="4199572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71" name="470 CuadroTexto"/>
        <xdr:cNvSpPr txBox="1"/>
      </xdr:nvSpPr>
      <xdr:spPr>
        <a:xfrm>
          <a:off x="4199572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72" name="471 CuadroTexto"/>
        <xdr:cNvSpPr txBox="1"/>
      </xdr:nvSpPr>
      <xdr:spPr>
        <a:xfrm>
          <a:off x="4199572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73" name="472 CuadroTexto"/>
        <xdr:cNvSpPr txBox="1"/>
      </xdr:nvSpPr>
      <xdr:spPr>
        <a:xfrm>
          <a:off x="4199572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74" name="473 CuadroTexto"/>
        <xdr:cNvSpPr txBox="1"/>
      </xdr:nvSpPr>
      <xdr:spPr>
        <a:xfrm>
          <a:off x="4199572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75" name="474 CuadroTexto"/>
        <xdr:cNvSpPr txBox="1"/>
      </xdr:nvSpPr>
      <xdr:spPr>
        <a:xfrm>
          <a:off x="4199572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476" name="475 CuadroTexto"/>
        <xdr:cNvSpPr txBox="1"/>
      </xdr:nvSpPr>
      <xdr:spPr>
        <a:xfrm>
          <a:off x="41995725" y="7567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77" name="476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78" name="477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79" name="478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0" name="479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1" name="480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2" name="481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3" name="482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4" name="483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5" name="484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6" name="485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7" name="486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8" name="487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89" name="488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0" name="489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1" name="490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2" name="491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3" name="492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4" name="493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5" name="494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6" name="495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7" name="496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8" name="497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499" name="498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0" name="499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1" name="500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2" name="501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3" name="502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4" name="503 CuadroTexto"/>
        <xdr:cNvSpPr txBox="1"/>
      </xdr:nvSpPr>
      <xdr:spPr>
        <a:xfrm>
          <a:off x="4563427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5" name="504 CuadroTexto"/>
        <xdr:cNvSpPr txBox="1"/>
      </xdr:nvSpPr>
      <xdr:spPr>
        <a:xfrm>
          <a:off x="4563427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6" name="505 CuadroTexto"/>
        <xdr:cNvSpPr txBox="1"/>
      </xdr:nvSpPr>
      <xdr:spPr>
        <a:xfrm>
          <a:off x="4563427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7" name="506 CuadroTexto"/>
        <xdr:cNvSpPr txBox="1"/>
      </xdr:nvSpPr>
      <xdr:spPr>
        <a:xfrm>
          <a:off x="45634275" y="549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8" name="507 CuadroTexto"/>
        <xdr:cNvSpPr txBox="1"/>
      </xdr:nvSpPr>
      <xdr:spPr>
        <a:xfrm>
          <a:off x="45634275" y="554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09" name="508 CuadroTexto"/>
        <xdr:cNvSpPr txBox="1"/>
      </xdr:nvSpPr>
      <xdr:spPr>
        <a:xfrm>
          <a:off x="45634275" y="554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10" name="509 CuadroTexto"/>
        <xdr:cNvSpPr txBox="1"/>
      </xdr:nvSpPr>
      <xdr:spPr>
        <a:xfrm>
          <a:off x="45634275" y="554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511" name="510 CuadroTexto"/>
        <xdr:cNvSpPr txBox="1"/>
      </xdr:nvSpPr>
      <xdr:spPr>
        <a:xfrm>
          <a:off x="456342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512" name="511 CuadroTexto"/>
        <xdr:cNvSpPr txBox="1"/>
      </xdr:nvSpPr>
      <xdr:spPr>
        <a:xfrm>
          <a:off x="456342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513" name="512 CuadroTexto"/>
        <xdr:cNvSpPr txBox="1"/>
      </xdr:nvSpPr>
      <xdr:spPr>
        <a:xfrm>
          <a:off x="456342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180975</xdr:rowOff>
    </xdr:from>
    <xdr:ext cx="184731" cy="264560"/>
    <xdr:sp macro="" textlink="">
      <xdr:nvSpPr>
        <xdr:cNvPr id="514" name="513 CuadroTexto"/>
        <xdr:cNvSpPr txBox="1"/>
      </xdr:nvSpPr>
      <xdr:spPr>
        <a:xfrm>
          <a:off x="4563427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180975</xdr:rowOff>
    </xdr:from>
    <xdr:ext cx="184731" cy="264560"/>
    <xdr:sp macro="" textlink="">
      <xdr:nvSpPr>
        <xdr:cNvPr id="515" name="514 CuadroTexto"/>
        <xdr:cNvSpPr txBox="1"/>
      </xdr:nvSpPr>
      <xdr:spPr>
        <a:xfrm>
          <a:off x="4563427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180975</xdr:rowOff>
    </xdr:from>
    <xdr:ext cx="184731" cy="264560"/>
    <xdr:sp macro="" textlink="">
      <xdr:nvSpPr>
        <xdr:cNvPr id="516" name="515 CuadroTexto"/>
        <xdr:cNvSpPr txBox="1"/>
      </xdr:nvSpPr>
      <xdr:spPr>
        <a:xfrm>
          <a:off x="4563427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180975</xdr:rowOff>
    </xdr:from>
    <xdr:ext cx="184731" cy="264560"/>
    <xdr:sp macro="" textlink="">
      <xdr:nvSpPr>
        <xdr:cNvPr id="517" name="516 CuadroTexto"/>
        <xdr:cNvSpPr txBox="1"/>
      </xdr:nvSpPr>
      <xdr:spPr>
        <a:xfrm>
          <a:off x="4563427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180975</xdr:rowOff>
    </xdr:from>
    <xdr:ext cx="184731" cy="264560"/>
    <xdr:sp macro="" textlink="">
      <xdr:nvSpPr>
        <xdr:cNvPr id="518" name="517 CuadroTexto"/>
        <xdr:cNvSpPr txBox="1"/>
      </xdr:nvSpPr>
      <xdr:spPr>
        <a:xfrm>
          <a:off x="4563427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180975</xdr:rowOff>
    </xdr:from>
    <xdr:ext cx="184731" cy="264560"/>
    <xdr:sp macro="" textlink="">
      <xdr:nvSpPr>
        <xdr:cNvPr id="519" name="518 CuadroTexto"/>
        <xdr:cNvSpPr txBox="1"/>
      </xdr:nvSpPr>
      <xdr:spPr>
        <a:xfrm>
          <a:off x="4563427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180975</xdr:rowOff>
    </xdr:from>
    <xdr:ext cx="184731" cy="264560"/>
    <xdr:sp macro="" textlink="">
      <xdr:nvSpPr>
        <xdr:cNvPr id="520" name="519 CuadroTexto"/>
        <xdr:cNvSpPr txBox="1"/>
      </xdr:nvSpPr>
      <xdr:spPr>
        <a:xfrm>
          <a:off x="4563427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180975</xdr:rowOff>
    </xdr:from>
    <xdr:ext cx="184731" cy="264560"/>
    <xdr:sp macro="" textlink="">
      <xdr:nvSpPr>
        <xdr:cNvPr id="521" name="520 CuadroTexto"/>
        <xdr:cNvSpPr txBox="1"/>
      </xdr:nvSpPr>
      <xdr:spPr>
        <a:xfrm>
          <a:off x="4563427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522" name="521 CuadroTexto"/>
        <xdr:cNvSpPr txBox="1"/>
      </xdr:nvSpPr>
      <xdr:spPr>
        <a:xfrm>
          <a:off x="45634275" y="31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31</xdr:row>
      <xdr:rowOff>0</xdr:rowOff>
    </xdr:from>
    <xdr:ext cx="184731" cy="264560"/>
    <xdr:sp macro="" textlink="">
      <xdr:nvSpPr>
        <xdr:cNvPr id="523" name="522 CuadroTexto"/>
        <xdr:cNvSpPr txBox="1"/>
      </xdr:nvSpPr>
      <xdr:spPr>
        <a:xfrm>
          <a:off x="45634275" y="44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24" name="523 CuadroTexto"/>
        <xdr:cNvSpPr txBox="1"/>
      </xdr:nvSpPr>
      <xdr:spPr>
        <a:xfrm>
          <a:off x="45634275" y="5476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25" name="524 CuadroTexto"/>
        <xdr:cNvSpPr txBox="1"/>
      </xdr:nvSpPr>
      <xdr:spPr>
        <a:xfrm>
          <a:off x="45634275" y="5476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26" name="525 CuadroTexto"/>
        <xdr:cNvSpPr txBox="1"/>
      </xdr:nvSpPr>
      <xdr:spPr>
        <a:xfrm>
          <a:off x="45634275" y="5476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27" name="526 CuadroTexto"/>
        <xdr:cNvSpPr txBox="1"/>
      </xdr:nvSpPr>
      <xdr:spPr>
        <a:xfrm>
          <a:off x="45634275" y="555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528" name="527 CuadroTexto"/>
        <xdr:cNvSpPr txBox="1"/>
      </xdr:nvSpPr>
      <xdr:spPr>
        <a:xfrm>
          <a:off x="456342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529" name="528 CuadroTexto"/>
        <xdr:cNvSpPr txBox="1"/>
      </xdr:nvSpPr>
      <xdr:spPr>
        <a:xfrm>
          <a:off x="456342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530" name="529 CuadroTexto"/>
        <xdr:cNvSpPr txBox="1"/>
      </xdr:nvSpPr>
      <xdr:spPr>
        <a:xfrm>
          <a:off x="456342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531" name="530 CuadroTexto"/>
        <xdr:cNvSpPr txBox="1"/>
      </xdr:nvSpPr>
      <xdr:spPr>
        <a:xfrm>
          <a:off x="456342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532" name="531 CuadroTexto"/>
        <xdr:cNvSpPr txBox="1"/>
      </xdr:nvSpPr>
      <xdr:spPr>
        <a:xfrm>
          <a:off x="456342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533" name="532 CuadroTexto"/>
        <xdr:cNvSpPr txBox="1"/>
      </xdr:nvSpPr>
      <xdr:spPr>
        <a:xfrm>
          <a:off x="456342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180975</xdr:rowOff>
    </xdr:from>
    <xdr:ext cx="184731" cy="264560"/>
    <xdr:sp macro="" textlink="">
      <xdr:nvSpPr>
        <xdr:cNvPr id="534" name="533 CuadroTexto"/>
        <xdr:cNvSpPr txBox="1"/>
      </xdr:nvSpPr>
      <xdr:spPr>
        <a:xfrm>
          <a:off x="4563427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180975</xdr:rowOff>
    </xdr:from>
    <xdr:ext cx="184731" cy="264560"/>
    <xdr:sp macro="" textlink="">
      <xdr:nvSpPr>
        <xdr:cNvPr id="535" name="534 CuadroTexto"/>
        <xdr:cNvSpPr txBox="1"/>
      </xdr:nvSpPr>
      <xdr:spPr>
        <a:xfrm>
          <a:off x="4563427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180975</xdr:rowOff>
    </xdr:from>
    <xdr:ext cx="184731" cy="264560"/>
    <xdr:sp macro="" textlink="">
      <xdr:nvSpPr>
        <xdr:cNvPr id="536" name="535 CuadroTexto"/>
        <xdr:cNvSpPr txBox="1"/>
      </xdr:nvSpPr>
      <xdr:spPr>
        <a:xfrm>
          <a:off x="4563427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180975</xdr:rowOff>
    </xdr:from>
    <xdr:ext cx="184731" cy="264560"/>
    <xdr:sp macro="" textlink="">
      <xdr:nvSpPr>
        <xdr:cNvPr id="537" name="536 CuadroTexto"/>
        <xdr:cNvSpPr txBox="1"/>
      </xdr:nvSpPr>
      <xdr:spPr>
        <a:xfrm>
          <a:off x="4563427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180975</xdr:rowOff>
    </xdr:from>
    <xdr:ext cx="184731" cy="264560"/>
    <xdr:sp macro="" textlink="">
      <xdr:nvSpPr>
        <xdr:cNvPr id="538" name="537 CuadroTexto"/>
        <xdr:cNvSpPr txBox="1"/>
      </xdr:nvSpPr>
      <xdr:spPr>
        <a:xfrm>
          <a:off x="4563427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180975</xdr:rowOff>
    </xdr:from>
    <xdr:ext cx="184731" cy="264560"/>
    <xdr:sp macro="" textlink="">
      <xdr:nvSpPr>
        <xdr:cNvPr id="539" name="538 CuadroTexto"/>
        <xdr:cNvSpPr txBox="1"/>
      </xdr:nvSpPr>
      <xdr:spPr>
        <a:xfrm>
          <a:off x="4563427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180975</xdr:rowOff>
    </xdr:from>
    <xdr:ext cx="184731" cy="264560"/>
    <xdr:sp macro="" textlink="">
      <xdr:nvSpPr>
        <xdr:cNvPr id="540" name="539 CuadroTexto"/>
        <xdr:cNvSpPr txBox="1"/>
      </xdr:nvSpPr>
      <xdr:spPr>
        <a:xfrm>
          <a:off x="4563427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28</xdr:row>
      <xdr:rowOff>180975</xdr:rowOff>
    </xdr:from>
    <xdr:ext cx="184731" cy="264560"/>
    <xdr:sp macro="" textlink="">
      <xdr:nvSpPr>
        <xdr:cNvPr id="541" name="540 CuadroTexto"/>
        <xdr:cNvSpPr txBox="1"/>
      </xdr:nvSpPr>
      <xdr:spPr>
        <a:xfrm>
          <a:off x="4563427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29</xdr:row>
      <xdr:rowOff>180975</xdr:rowOff>
    </xdr:from>
    <xdr:ext cx="184731" cy="264560"/>
    <xdr:sp macro="" textlink="">
      <xdr:nvSpPr>
        <xdr:cNvPr id="542" name="541 CuadroTexto"/>
        <xdr:cNvSpPr txBox="1"/>
      </xdr:nvSpPr>
      <xdr:spPr>
        <a:xfrm>
          <a:off x="4563427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543" name="542 CuadroTexto"/>
        <xdr:cNvSpPr txBox="1"/>
      </xdr:nvSpPr>
      <xdr:spPr>
        <a:xfrm>
          <a:off x="45634275" y="376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31</xdr:row>
      <xdr:rowOff>0</xdr:rowOff>
    </xdr:from>
    <xdr:ext cx="184731" cy="264560"/>
    <xdr:sp macro="" textlink="">
      <xdr:nvSpPr>
        <xdr:cNvPr id="544" name="543 CuadroTexto"/>
        <xdr:cNvSpPr txBox="1"/>
      </xdr:nvSpPr>
      <xdr:spPr>
        <a:xfrm>
          <a:off x="45634275" y="44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31</xdr:row>
      <xdr:rowOff>0</xdr:rowOff>
    </xdr:from>
    <xdr:ext cx="184731" cy="264560"/>
    <xdr:sp macro="" textlink="">
      <xdr:nvSpPr>
        <xdr:cNvPr id="545" name="544 CuadroTexto"/>
        <xdr:cNvSpPr txBox="1"/>
      </xdr:nvSpPr>
      <xdr:spPr>
        <a:xfrm>
          <a:off x="45634275" y="44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46" name="545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15</xdr:col>
      <xdr:colOff>1183105</xdr:colOff>
      <xdr:row>115</xdr:row>
      <xdr:rowOff>0</xdr:rowOff>
    </xdr:from>
    <xdr:ext cx="80211" cy="45719"/>
    <xdr:sp macro="" textlink="">
      <xdr:nvSpPr>
        <xdr:cNvPr id="547" name="546 CuadroTexto"/>
        <xdr:cNvSpPr txBox="1"/>
      </xdr:nvSpPr>
      <xdr:spPr>
        <a:xfrm flipH="1" flipV="1">
          <a:off x="41340505" y="54282975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48" name="547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49" name="548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0" name="549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1" name="550 CuadroTexto"/>
        <xdr:cNvSpPr txBox="1"/>
      </xdr:nvSpPr>
      <xdr:spPr>
        <a:xfrm>
          <a:off x="41995725" y="542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2" name="551 CuadroTexto"/>
        <xdr:cNvSpPr txBox="1"/>
      </xdr:nvSpPr>
      <xdr:spPr>
        <a:xfrm>
          <a:off x="41995725" y="5476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3" name="552 CuadroTexto"/>
        <xdr:cNvSpPr txBox="1"/>
      </xdr:nvSpPr>
      <xdr:spPr>
        <a:xfrm>
          <a:off x="41995725" y="5476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4" name="553 CuadroTexto"/>
        <xdr:cNvSpPr txBox="1"/>
      </xdr:nvSpPr>
      <xdr:spPr>
        <a:xfrm>
          <a:off x="41995725" y="5476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5" name="554 CuadroTexto"/>
        <xdr:cNvSpPr txBox="1"/>
      </xdr:nvSpPr>
      <xdr:spPr>
        <a:xfrm>
          <a:off x="41995725" y="554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6" name="555 CuadroTexto"/>
        <xdr:cNvSpPr txBox="1"/>
      </xdr:nvSpPr>
      <xdr:spPr>
        <a:xfrm>
          <a:off x="41995725" y="554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7" name="556 CuadroTexto"/>
        <xdr:cNvSpPr txBox="1"/>
      </xdr:nvSpPr>
      <xdr:spPr>
        <a:xfrm>
          <a:off x="41995725" y="554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8" name="557 CuadroTexto"/>
        <xdr:cNvSpPr txBox="1"/>
      </xdr:nvSpPr>
      <xdr:spPr>
        <a:xfrm>
          <a:off x="41995725" y="555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59" name="558 CuadroTexto"/>
        <xdr:cNvSpPr txBox="1"/>
      </xdr:nvSpPr>
      <xdr:spPr>
        <a:xfrm>
          <a:off x="41995725" y="555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60" name="559 CuadroTexto"/>
        <xdr:cNvSpPr txBox="1"/>
      </xdr:nvSpPr>
      <xdr:spPr>
        <a:xfrm>
          <a:off x="41995725" y="555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61" name="560 CuadroTexto"/>
        <xdr:cNvSpPr txBox="1"/>
      </xdr:nvSpPr>
      <xdr:spPr>
        <a:xfrm>
          <a:off x="41995725" y="555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62" name="561 CuadroTexto"/>
        <xdr:cNvSpPr txBox="1"/>
      </xdr:nvSpPr>
      <xdr:spPr>
        <a:xfrm>
          <a:off x="41995725" y="555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63" name="562 CuadroTexto"/>
        <xdr:cNvSpPr txBox="1"/>
      </xdr:nvSpPr>
      <xdr:spPr>
        <a:xfrm>
          <a:off x="41995725" y="555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115</xdr:row>
      <xdr:rowOff>0</xdr:rowOff>
    </xdr:from>
    <xdr:ext cx="184731" cy="264560"/>
    <xdr:sp macro="" textlink="">
      <xdr:nvSpPr>
        <xdr:cNvPr id="564" name="563 CuadroTexto"/>
        <xdr:cNvSpPr txBox="1"/>
      </xdr:nvSpPr>
      <xdr:spPr>
        <a:xfrm>
          <a:off x="41995725" y="555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29</xdr:row>
      <xdr:rowOff>180975</xdr:rowOff>
    </xdr:from>
    <xdr:ext cx="184731" cy="264560"/>
    <xdr:sp macro="" textlink="">
      <xdr:nvSpPr>
        <xdr:cNvPr id="565" name="564 CuadroTexto"/>
        <xdr:cNvSpPr txBox="1"/>
      </xdr:nvSpPr>
      <xdr:spPr>
        <a:xfrm>
          <a:off x="4199572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29</xdr:row>
      <xdr:rowOff>180975</xdr:rowOff>
    </xdr:from>
    <xdr:ext cx="184731" cy="264560"/>
    <xdr:sp macro="" textlink="">
      <xdr:nvSpPr>
        <xdr:cNvPr id="566" name="565 CuadroTexto"/>
        <xdr:cNvSpPr txBox="1"/>
      </xdr:nvSpPr>
      <xdr:spPr>
        <a:xfrm>
          <a:off x="4199572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29</xdr:row>
      <xdr:rowOff>180975</xdr:rowOff>
    </xdr:from>
    <xdr:ext cx="184731" cy="264560"/>
    <xdr:sp macro="" textlink="">
      <xdr:nvSpPr>
        <xdr:cNvPr id="567" name="566 CuadroTexto"/>
        <xdr:cNvSpPr txBox="1"/>
      </xdr:nvSpPr>
      <xdr:spPr>
        <a:xfrm>
          <a:off x="4199572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29</xdr:row>
      <xdr:rowOff>180975</xdr:rowOff>
    </xdr:from>
    <xdr:ext cx="184731" cy="264560"/>
    <xdr:sp macro="" textlink="">
      <xdr:nvSpPr>
        <xdr:cNvPr id="568" name="567 CuadroTexto"/>
        <xdr:cNvSpPr txBox="1"/>
      </xdr:nvSpPr>
      <xdr:spPr>
        <a:xfrm>
          <a:off x="4199572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29</xdr:row>
      <xdr:rowOff>180975</xdr:rowOff>
    </xdr:from>
    <xdr:ext cx="184731" cy="264560"/>
    <xdr:sp macro="" textlink="">
      <xdr:nvSpPr>
        <xdr:cNvPr id="569" name="568 CuadroTexto"/>
        <xdr:cNvSpPr txBox="1"/>
      </xdr:nvSpPr>
      <xdr:spPr>
        <a:xfrm>
          <a:off x="4199572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29</xdr:row>
      <xdr:rowOff>180975</xdr:rowOff>
    </xdr:from>
    <xdr:ext cx="184731" cy="264560"/>
    <xdr:sp macro="" textlink="">
      <xdr:nvSpPr>
        <xdr:cNvPr id="570" name="569 CuadroTexto"/>
        <xdr:cNvSpPr txBox="1"/>
      </xdr:nvSpPr>
      <xdr:spPr>
        <a:xfrm>
          <a:off x="4199572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29</xdr:row>
      <xdr:rowOff>180975</xdr:rowOff>
    </xdr:from>
    <xdr:ext cx="184731" cy="264560"/>
    <xdr:sp macro="" textlink="">
      <xdr:nvSpPr>
        <xdr:cNvPr id="571" name="570 CuadroTexto"/>
        <xdr:cNvSpPr txBox="1"/>
      </xdr:nvSpPr>
      <xdr:spPr>
        <a:xfrm>
          <a:off x="4199572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0</xdr:rowOff>
    </xdr:from>
    <xdr:ext cx="184731" cy="264560"/>
    <xdr:sp macro="" textlink="">
      <xdr:nvSpPr>
        <xdr:cNvPr id="572" name="571 CuadroTexto"/>
        <xdr:cNvSpPr txBox="1"/>
      </xdr:nvSpPr>
      <xdr:spPr>
        <a:xfrm>
          <a:off x="4199572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0</xdr:rowOff>
    </xdr:from>
    <xdr:ext cx="184731" cy="264560"/>
    <xdr:sp macro="" textlink="">
      <xdr:nvSpPr>
        <xdr:cNvPr id="573" name="572 CuadroTexto"/>
        <xdr:cNvSpPr txBox="1"/>
      </xdr:nvSpPr>
      <xdr:spPr>
        <a:xfrm>
          <a:off x="4199572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0</xdr:rowOff>
    </xdr:from>
    <xdr:ext cx="184731" cy="264560"/>
    <xdr:sp macro="" textlink="">
      <xdr:nvSpPr>
        <xdr:cNvPr id="574" name="573 CuadroTexto"/>
        <xdr:cNvSpPr txBox="1"/>
      </xdr:nvSpPr>
      <xdr:spPr>
        <a:xfrm>
          <a:off x="4199572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0</xdr:rowOff>
    </xdr:from>
    <xdr:ext cx="184731" cy="264560"/>
    <xdr:sp macro="" textlink="">
      <xdr:nvSpPr>
        <xdr:cNvPr id="575" name="574 CuadroTexto"/>
        <xdr:cNvSpPr txBox="1"/>
      </xdr:nvSpPr>
      <xdr:spPr>
        <a:xfrm>
          <a:off x="4199572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0</xdr:rowOff>
    </xdr:from>
    <xdr:ext cx="184731" cy="264560"/>
    <xdr:sp macro="" textlink="">
      <xdr:nvSpPr>
        <xdr:cNvPr id="576" name="575 CuadroTexto"/>
        <xdr:cNvSpPr txBox="1"/>
      </xdr:nvSpPr>
      <xdr:spPr>
        <a:xfrm>
          <a:off x="4199572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0</xdr:rowOff>
    </xdr:from>
    <xdr:ext cx="184731" cy="264560"/>
    <xdr:sp macro="" textlink="">
      <xdr:nvSpPr>
        <xdr:cNvPr id="577" name="576 CuadroTexto"/>
        <xdr:cNvSpPr txBox="1"/>
      </xdr:nvSpPr>
      <xdr:spPr>
        <a:xfrm>
          <a:off x="4199572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180975</xdr:rowOff>
    </xdr:from>
    <xdr:ext cx="184731" cy="264560"/>
    <xdr:sp macro="" textlink="">
      <xdr:nvSpPr>
        <xdr:cNvPr id="578" name="577 CuadroTexto"/>
        <xdr:cNvSpPr txBox="1"/>
      </xdr:nvSpPr>
      <xdr:spPr>
        <a:xfrm>
          <a:off x="4199572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180975</xdr:rowOff>
    </xdr:from>
    <xdr:ext cx="184731" cy="264560"/>
    <xdr:sp macro="" textlink="">
      <xdr:nvSpPr>
        <xdr:cNvPr id="579" name="578 CuadroTexto"/>
        <xdr:cNvSpPr txBox="1"/>
      </xdr:nvSpPr>
      <xdr:spPr>
        <a:xfrm>
          <a:off x="4199572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180975</xdr:rowOff>
    </xdr:from>
    <xdr:ext cx="184731" cy="264560"/>
    <xdr:sp macro="" textlink="">
      <xdr:nvSpPr>
        <xdr:cNvPr id="580" name="579 CuadroTexto"/>
        <xdr:cNvSpPr txBox="1"/>
      </xdr:nvSpPr>
      <xdr:spPr>
        <a:xfrm>
          <a:off x="4199572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180975</xdr:rowOff>
    </xdr:from>
    <xdr:ext cx="184731" cy="264560"/>
    <xdr:sp macro="" textlink="">
      <xdr:nvSpPr>
        <xdr:cNvPr id="581" name="580 CuadroTexto"/>
        <xdr:cNvSpPr txBox="1"/>
      </xdr:nvSpPr>
      <xdr:spPr>
        <a:xfrm>
          <a:off x="4199572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180975</xdr:rowOff>
    </xdr:from>
    <xdr:ext cx="184731" cy="264560"/>
    <xdr:sp macro="" textlink="">
      <xdr:nvSpPr>
        <xdr:cNvPr id="582" name="581 CuadroTexto"/>
        <xdr:cNvSpPr txBox="1"/>
      </xdr:nvSpPr>
      <xdr:spPr>
        <a:xfrm>
          <a:off x="4199572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27</xdr:row>
      <xdr:rowOff>180975</xdr:rowOff>
    </xdr:from>
    <xdr:ext cx="184731" cy="264560"/>
    <xdr:sp macro="" textlink="">
      <xdr:nvSpPr>
        <xdr:cNvPr id="583" name="582 CuadroTexto"/>
        <xdr:cNvSpPr txBox="1"/>
      </xdr:nvSpPr>
      <xdr:spPr>
        <a:xfrm>
          <a:off x="4199572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584" name="583 CuadroTexto"/>
        <xdr:cNvSpPr txBox="1"/>
      </xdr:nvSpPr>
      <xdr:spPr>
        <a:xfrm>
          <a:off x="419957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585" name="584 CuadroTexto"/>
        <xdr:cNvSpPr txBox="1"/>
      </xdr:nvSpPr>
      <xdr:spPr>
        <a:xfrm>
          <a:off x="419957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586" name="585 CuadroTexto"/>
        <xdr:cNvSpPr txBox="1"/>
      </xdr:nvSpPr>
      <xdr:spPr>
        <a:xfrm>
          <a:off x="419957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180975</xdr:rowOff>
    </xdr:from>
    <xdr:ext cx="184731" cy="264560"/>
    <xdr:sp macro="" textlink="">
      <xdr:nvSpPr>
        <xdr:cNvPr id="587" name="586 CuadroTexto"/>
        <xdr:cNvSpPr txBox="1"/>
      </xdr:nvSpPr>
      <xdr:spPr>
        <a:xfrm>
          <a:off x="419957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180975</xdr:rowOff>
    </xdr:from>
    <xdr:ext cx="184731" cy="264560"/>
    <xdr:sp macro="" textlink="">
      <xdr:nvSpPr>
        <xdr:cNvPr id="588" name="587 CuadroTexto"/>
        <xdr:cNvSpPr txBox="1"/>
      </xdr:nvSpPr>
      <xdr:spPr>
        <a:xfrm>
          <a:off x="419957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180975</xdr:rowOff>
    </xdr:from>
    <xdr:ext cx="184731" cy="264560"/>
    <xdr:sp macro="" textlink="">
      <xdr:nvSpPr>
        <xdr:cNvPr id="589" name="588 CuadroTexto"/>
        <xdr:cNvSpPr txBox="1"/>
      </xdr:nvSpPr>
      <xdr:spPr>
        <a:xfrm>
          <a:off x="419957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180975</xdr:rowOff>
    </xdr:from>
    <xdr:ext cx="184731" cy="264560"/>
    <xdr:sp macro="" textlink="">
      <xdr:nvSpPr>
        <xdr:cNvPr id="590" name="589 CuadroTexto"/>
        <xdr:cNvSpPr txBox="1"/>
      </xdr:nvSpPr>
      <xdr:spPr>
        <a:xfrm>
          <a:off x="419957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180975</xdr:rowOff>
    </xdr:from>
    <xdr:ext cx="184731" cy="264560"/>
    <xdr:sp macro="" textlink="">
      <xdr:nvSpPr>
        <xdr:cNvPr id="591" name="590 CuadroTexto"/>
        <xdr:cNvSpPr txBox="1"/>
      </xdr:nvSpPr>
      <xdr:spPr>
        <a:xfrm>
          <a:off x="419957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180975</xdr:rowOff>
    </xdr:from>
    <xdr:ext cx="184731" cy="264560"/>
    <xdr:sp macro="" textlink="">
      <xdr:nvSpPr>
        <xdr:cNvPr id="592" name="591 CuadroTexto"/>
        <xdr:cNvSpPr txBox="1"/>
      </xdr:nvSpPr>
      <xdr:spPr>
        <a:xfrm>
          <a:off x="419957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180975</xdr:rowOff>
    </xdr:from>
    <xdr:ext cx="184731" cy="264560"/>
    <xdr:sp macro="" textlink="">
      <xdr:nvSpPr>
        <xdr:cNvPr id="593" name="592 CuadroTexto"/>
        <xdr:cNvSpPr txBox="1"/>
      </xdr:nvSpPr>
      <xdr:spPr>
        <a:xfrm>
          <a:off x="419957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28</xdr:row>
      <xdr:rowOff>180975</xdr:rowOff>
    </xdr:from>
    <xdr:ext cx="184731" cy="264560"/>
    <xdr:sp macro="" textlink="">
      <xdr:nvSpPr>
        <xdr:cNvPr id="594" name="593 CuadroTexto"/>
        <xdr:cNvSpPr txBox="1"/>
      </xdr:nvSpPr>
      <xdr:spPr>
        <a:xfrm>
          <a:off x="419957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95" name="594 CuadroTexto"/>
        <xdr:cNvSpPr txBox="1"/>
      </xdr:nvSpPr>
      <xdr:spPr>
        <a:xfrm>
          <a:off x="45634275" y="5396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96" name="595 CuadroTexto"/>
        <xdr:cNvSpPr txBox="1"/>
      </xdr:nvSpPr>
      <xdr:spPr>
        <a:xfrm>
          <a:off x="45634275" y="5396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115</xdr:row>
      <xdr:rowOff>0</xdr:rowOff>
    </xdr:from>
    <xdr:ext cx="184731" cy="264560"/>
    <xdr:sp macro="" textlink="">
      <xdr:nvSpPr>
        <xdr:cNvPr id="597" name="596 CuadroTexto"/>
        <xdr:cNvSpPr txBox="1"/>
      </xdr:nvSpPr>
      <xdr:spPr>
        <a:xfrm>
          <a:off x="45634275" y="5396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1183105</xdr:colOff>
      <xdr:row>115</xdr:row>
      <xdr:rowOff>0</xdr:rowOff>
    </xdr:from>
    <xdr:ext cx="80211" cy="45719"/>
    <xdr:sp macro="" textlink="">
      <xdr:nvSpPr>
        <xdr:cNvPr id="598" name="597 CuadroTexto"/>
        <xdr:cNvSpPr txBox="1"/>
      </xdr:nvSpPr>
      <xdr:spPr>
        <a:xfrm flipH="1" flipV="1">
          <a:off x="20277929" y="60332471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1183105</xdr:colOff>
      <xdr:row>115</xdr:row>
      <xdr:rowOff>0</xdr:rowOff>
    </xdr:from>
    <xdr:ext cx="80211" cy="45719"/>
    <xdr:sp macro="" textlink="">
      <xdr:nvSpPr>
        <xdr:cNvPr id="599" name="598 CuadroTexto"/>
        <xdr:cNvSpPr txBox="1"/>
      </xdr:nvSpPr>
      <xdr:spPr>
        <a:xfrm flipH="1" flipV="1">
          <a:off x="20277929" y="60332471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1183105</xdr:colOff>
      <xdr:row>115</xdr:row>
      <xdr:rowOff>0</xdr:rowOff>
    </xdr:from>
    <xdr:ext cx="80211" cy="45719"/>
    <xdr:sp macro="" textlink="">
      <xdr:nvSpPr>
        <xdr:cNvPr id="600" name="599 CuadroTexto"/>
        <xdr:cNvSpPr txBox="1"/>
      </xdr:nvSpPr>
      <xdr:spPr>
        <a:xfrm flipH="1" flipV="1">
          <a:off x="20277929" y="60332471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115</xdr:row>
      <xdr:rowOff>0</xdr:rowOff>
    </xdr:from>
    <xdr:ext cx="80211" cy="45719"/>
    <xdr:sp macro="" textlink="">
      <xdr:nvSpPr>
        <xdr:cNvPr id="601" name="600 CuadroTexto"/>
        <xdr:cNvSpPr txBox="1"/>
      </xdr:nvSpPr>
      <xdr:spPr>
        <a:xfrm flipH="1" flipV="1">
          <a:off x="20277929" y="60332471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115</xdr:row>
      <xdr:rowOff>0</xdr:rowOff>
    </xdr:from>
    <xdr:ext cx="80211" cy="45719"/>
    <xdr:sp macro="" textlink="">
      <xdr:nvSpPr>
        <xdr:cNvPr id="602" name="601 CuadroTexto"/>
        <xdr:cNvSpPr txBox="1"/>
      </xdr:nvSpPr>
      <xdr:spPr>
        <a:xfrm flipH="1" flipV="1">
          <a:off x="20277929" y="60332471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115</xdr:row>
      <xdr:rowOff>0</xdr:rowOff>
    </xdr:from>
    <xdr:ext cx="80211" cy="45719"/>
    <xdr:sp macro="" textlink="">
      <xdr:nvSpPr>
        <xdr:cNvPr id="603" name="602 CuadroTexto"/>
        <xdr:cNvSpPr txBox="1"/>
      </xdr:nvSpPr>
      <xdr:spPr>
        <a:xfrm flipH="1" flipV="1">
          <a:off x="20277929" y="60332471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04" name="603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1183105</xdr:colOff>
      <xdr:row>6</xdr:row>
      <xdr:rowOff>0</xdr:rowOff>
    </xdr:from>
    <xdr:ext cx="80211" cy="45719"/>
    <xdr:sp macro="" textlink="">
      <xdr:nvSpPr>
        <xdr:cNvPr id="605" name="604 CuadroTexto"/>
        <xdr:cNvSpPr txBox="1"/>
      </xdr:nvSpPr>
      <xdr:spPr>
        <a:xfrm flipH="1" flipV="1">
          <a:off x="5345206" y="1557618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06" name="605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07" name="606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08" name="607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09" name="608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0" name="609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1" name="610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2" name="611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3" name="612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4" name="613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5" name="614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6" name="615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7" name="616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8" name="617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19" name="618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20" name="619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21" name="620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22" name="621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7</xdr:row>
      <xdr:rowOff>180975</xdr:rowOff>
    </xdr:from>
    <xdr:ext cx="184731" cy="264560"/>
    <xdr:sp macro="" textlink="">
      <xdr:nvSpPr>
        <xdr:cNvPr id="623" name="622 CuadroTexto"/>
        <xdr:cNvSpPr txBox="1"/>
      </xdr:nvSpPr>
      <xdr:spPr>
        <a:xfrm>
          <a:off x="5345206" y="2220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7</xdr:row>
      <xdr:rowOff>180975</xdr:rowOff>
    </xdr:from>
    <xdr:ext cx="184731" cy="264560"/>
    <xdr:sp macro="" textlink="">
      <xdr:nvSpPr>
        <xdr:cNvPr id="624" name="623 CuadroTexto"/>
        <xdr:cNvSpPr txBox="1"/>
      </xdr:nvSpPr>
      <xdr:spPr>
        <a:xfrm>
          <a:off x="5345206" y="2220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7</xdr:row>
      <xdr:rowOff>180975</xdr:rowOff>
    </xdr:from>
    <xdr:ext cx="184731" cy="264560"/>
    <xdr:sp macro="" textlink="">
      <xdr:nvSpPr>
        <xdr:cNvPr id="625" name="624 CuadroTexto"/>
        <xdr:cNvSpPr txBox="1"/>
      </xdr:nvSpPr>
      <xdr:spPr>
        <a:xfrm>
          <a:off x="5345206" y="2220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7</xdr:row>
      <xdr:rowOff>180975</xdr:rowOff>
    </xdr:from>
    <xdr:ext cx="184731" cy="264560"/>
    <xdr:sp macro="" textlink="">
      <xdr:nvSpPr>
        <xdr:cNvPr id="626" name="625 CuadroTexto"/>
        <xdr:cNvSpPr txBox="1"/>
      </xdr:nvSpPr>
      <xdr:spPr>
        <a:xfrm>
          <a:off x="5345206" y="2220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7</xdr:row>
      <xdr:rowOff>180975</xdr:rowOff>
    </xdr:from>
    <xdr:ext cx="184731" cy="264560"/>
    <xdr:sp macro="" textlink="">
      <xdr:nvSpPr>
        <xdr:cNvPr id="627" name="626 CuadroTexto"/>
        <xdr:cNvSpPr txBox="1"/>
      </xdr:nvSpPr>
      <xdr:spPr>
        <a:xfrm>
          <a:off x="5345206" y="2220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7</xdr:row>
      <xdr:rowOff>180975</xdr:rowOff>
    </xdr:from>
    <xdr:ext cx="184731" cy="264560"/>
    <xdr:sp macro="" textlink="">
      <xdr:nvSpPr>
        <xdr:cNvPr id="628" name="627 CuadroTexto"/>
        <xdr:cNvSpPr txBox="1"/>
      </xdr:nvSpPr>
      <xdr:spPr>
        <a:xfrm>
          <a:off x="5345206" y="2220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7</xdr:row>
      <xdr:rowOff>180975</xdr:rowOff>
    </xdr:from>
    <xdr:ext cx="184731" cy="264560"/>
    <xdr:sp macro="" textlink="">
      <xdr:nvSpPr>
        <xdr:cNvPr id="629" name="628 CuadroTexto"/>
        <xdr:cNvSpPr txBox="1"/>
      </xdr:nvSpPr>
      <xdr:spPr>
        <a:xfrm>
          <a:off x="5345206" y="2220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0" name="629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1" name="630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2" name="631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3" name="632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4" name="633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5" name="634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6" name="635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7" name="636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8" name="637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39" name="638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40" name="639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41" name="640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42" name="641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43" name="642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184731" cy="264560"/>
    <xdr:sp macro="" textlink="">
      <xdr:nvSpPr>
        <xdr:cNvPr id="644" name="643 CuadroTexto"/>
        <xdr:cNvSpPr txBox="1"/>
      </xdr:nvSpPr>
      <xdr:spPr>
        <a:xfrm>
          <a:off x="5345206" y="1557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180975</xdr:rowOff>
    </xdr:from>
    <xdr:ext cx="184731" cy="264560"/>
    <xdr:sp macro="" textlink="">
      <xdr:nvSpPr>
        <xdr:cNvPr id="645" name="644 CuadroTexto"/>
        <xdr:cNvSpPr txBox="1"/>
      </xdr:nvSpPr>
      <xdr:spPr>
        <a:xfrm>
          <a:off x="5345206" y="17385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180975</xdr:rowOff>
    </xdr:from>
    <xdr:ext cx="184731" cy="264560"/>
    <xdr:sp macro="" textlink="">
      <xdr:nvSpPr>
        <xdr:cNvPr id="646" name="645 CuadroTexto"/>
        <xdr:cNvSpPr txBox="1"/>
      </xdr:nvSpPr>
      <xdr:spPr>
        <a:xfrm>
          <a:off x="5345206" y="17385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180975</xdr:rowOff>
    </xdr:from>
    <xdr:ext cx="184731" cy="264560"/>
    <xdr:sp macro="" textlink="">
      <xdr:nvSpPr>
        <xdr:cNvPr id="647" name="646 CuadroTexto"/>
        <xdr:cNvSpPr txBox="1"/>
      </xdr:nvSpPr>
      <xdr:spPr>
        <a:xfrm>
          <a:off x="5345206" y="17385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180975</xdr:rowOff>
    </xdr:from>
    <xdr:ext cx="184731" cy="264560"/>
    <xdr:sp macro="" textlink="">
      <xdr:nvSpPr>
        <xdr:cNvPr id="648" name="647 CuadroTexto"/>
        <xdr:cNvSpPr txBox="1"/>
      </xdr:nvSpPr>
      <xdr:spPr>
        <a:xfrm>
          <a:off x="5345206" y="17385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180975</xdr:rowOff>
    </xdr:from>
    <xdr:ext cx="184731" cy="264560"/>
    <xdr:sp macro="" textlink="">
      <xdr:nvSpPr>
        <xdr:cNvPr id="649" name="648 CuadroTexto"/>
        <xdr:cNvSpPr txBox="1"/>
      </xdr:nvSpPr>
      <xdr:spPr>
        <a:xfrm>
          <a:off x="5345206" y="17385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180975</xdr:rowOff>
    </xdr:from>
    <xdr:ext cx="184731" cy="264560"/>
    <xdr:sp macro="" textlink="">
      <xdr:nvSpPr>
        <xdr:cNvPr id="650" name="649 CuadroTexto"/>
        <xdr:cNvSpPr txBox="1"/>
      </xdr:nvSpPr>
      <xdr:spPr>
        <a:xfrm>
          <a:off x="5345206" y="17385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180975</xdr:rowOff>
    </xdr:from>
    <xdr:ext cx="184731" cy="264560"/>
    <xdr:sp macro="" textlink="">
      <xdr:nvSpPr>
        <xdr:cNvPr id="651" name="650 CuadroTexto"/>
        <xdr:cNvSpPr txBox="1"/>
      </xdr:nvSpPr>
      <xdr:spPr>
        <a:xfrm>
          <a:off x="5345206" y="17385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180975</xdr:rowOff>
    </xdr:from>
    <xdr:ext cx="184731" cy="264560"/>
    <xdr:sp macro="" textlink="">
      <xdr:nvSpPr>
        <xdr:cNvPr id="652" name="651 CuadroTexto"/>
        <xdr:cNvSpPr txBox="1"/>
      </xdr:nvSpPr>
      <xdr:spPr>
        <a:xfrm>
          <a:off x="5345206" y="17385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53" name="652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54" name="653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55" name="654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56" name="655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57" name="656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58" name="657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59" name="658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0" name="659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1" name="660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2" name="661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3" name="662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4" name="663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5" name="664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6" name="665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7" name="666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8" name="667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69" name="668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0" name="669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1" name="670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2" name="671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3" name="672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4" name="673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5" name="674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6" name="675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7" name="676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8" name="677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79" name="678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0" name="679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1" name="680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2" name="681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3" name="682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4" name="683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5" name="684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6" name="685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7" name="686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8" name="687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89" name="688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0" name="689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1" name="690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2" name="691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3" name="692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4" name="693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5" name="694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6" name="695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7" name="696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8" name="697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699" name="698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184731" cy="264560"/>
    <xdr:sp macro="" textlink="">
      <xdr:nvSpPr>
        <xdr:cNvPr id="700" name="699 CuadroTexto"/>
        <xdr:cNvSpPr txBox="1"/>
      </xdr:nvSpPr>
      <xdr:spPr>
        <a:xfrm>
          <a:off x="5345206" y="1126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29</xdr:row>
      <xdr:rowOff>180975</xdr:rowOff>
    </xdr:from>
    <xdr:ext cx="184731" cy="264560"/>
    <xdr:sp macro="" textlink="">
      <xdr:nvSpPr>
        <xdr:cNvPr id="701" name="700 CuadroTexto"/>
        <xdr:cNvSpPr txBox="1"/>
      </xdr:nvSpPr>
      <xdr:spPr>
        <a:xfrm>
          <a:off x="5345206" y="12955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29</xdr:row>
      <xdr:rowOff>180975</xdr:rowOff>
    </xdr:from>
    <xdr:ext cx="184731" cy="264560"/>
    <xdr:sp macro="" textlink="">
      <xdr:nvSpPr>
        <xdr:cNvPr id="702" name="701 CuadroTexto"/>
        <xdr:cNvSpPr txBox="1"/>
      </xdr:nvSpPr>
      <xdr:spPr>
        <a:xfrm>
          <a:off x="5345206" y="12955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29</xdr:row>
      <xdr:rowOff>180975</xdr:rowOff>
    </xdr:from>
    <xdr:ext cx="184731" cy="264560"/>
    <xdr:sp macro="" textlink="">
      <xdr:nvSpPr>
        <xdr:cNvPr id="703" name="702 CuadroTexto"/>
        <xdr:cNvSpPr txBox="1"/>
      </xdr:nvSpPr>
      <xdr:spPr>
        <a:xfrm>
          <a:off x="5345206" y="12955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29</xdr:row>
      <xdr:rowOff>180975</xdr:rowOff>
    </xdr:from>
    <xdr:ext cx="184731" cy="264560"/>
    <xdr:sp macro="" textlink="">
      <xdr:nvSpPr>
        <xdr:cNvPr id="704" name="703 CuadroTexto"/>
        <xdr:cNvSpPr txBox="1"/>
      </xdr:nvSpPr>
      <xdr:spPr>
        <a:xfrm>
          <a:off x="5345206" y="12955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29</xdr:row>
      <xdr:rowOff>180975</xdr:rowOff>
    </xdr:from>
    <xdr:ext cx="184731" cy="264560"/>
    <xdr:sp macro="" textlink="">
      <xdr:nvSpPr>
        <xdr:cNvPr id="705" name="704 CuadroTexto"/>
        <xdr:cNvSpPr txBox="1"/>
      </xdr:nvSpPr>
      <xdr:spPr>
        <a:xfrm>
          <a:off x="5345206" y="12955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29</xdr:row>
      <xdr:rowOff>180975</xdr:rowOff>
    </xdr:from>
    <xdr:ext cx="184731" cy="264560"/>
    <xdr:sp macro="" textlink="">
      <xdr:nvSpPr>
        <xdr:cNvPr id="706" name="705 CuadroTexto"/>
        <xdr:cNvSpPr txBox="1"/>
      </xdr:nvSpPr>
      <xdr:spPr>
        <a:xfrm>
          <a:off x="5345206" y="12955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29</xdr:row>
      <xdr:rowOff>180975</xdr:rowOff>
    </xdr:from>
    <xdr:ext cx="184731" cy="264560"/>
    <xdr:sp macro="" textlink="">
      <xdr:nvSpPr>
        <xdr:cNvPr id="707" name="706 CuadroTexto"/>
        <xdr:cNvSpPr txBox="1"/>
      </xdr:nvSpPr>
      <xdr:spPr>
        <a:xfrm>
          <a:off x="5345206" y="12955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0</xdr:rowOff>
    </xdr:from>
    <xdr:ext cx="184731" cy="264560"/>
    <xdr:sp macro="" textlink="">
      <xdr:nvSpPr>
        <xdr:cNvPr id="708" name="707 CuadroTexto"/>
        <xdr:cNvSpPr txBox="1"/>
      </xdr:nvSpPr>
      <xdr:spPr>
        <a:xfrm>
          <a:off x="5345206" y="11474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0</xdr:rowOff>
    </xdr:from>
    <xdr:ext cx="184731" cy="264560"/>
    <xdr:sp macro="" textlink="">
      <xdr:nvSpPr>
        <xdr:cNvPr id="709" name="708 CuadroTexto"/>
        <xdr:cNvSpPr txBox="1"/>
      </xdr:nvSpPr>
      <xdr:spPr>
        <a:xfrm>
          <a:off x="5345206" y="11474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0</xdr:rowOff>
    </xdr:from>
    <xdr:ext cx="184731" cy="264560"/>
    <xdr:sp macro="" textlink="">
      <xdr:nvSpPr>
        <xdr:cNvPr id="710" name="709 CuadroTexto"/>
        <xdr:cNvSpPr txBox="1"/>
      </xdr:nvSpPr>
      <xdr:spPr>
        <a:xfrm>
          <a:off x="5345206" y="11474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0</xdr:rowOff>
    </xdr:from>
    <xdr:ext cx="184731" cy="264560"/>
    <xdr:sp macro="" textlink="">
      <xdr:nvSpPr>
        <xdr:cNvPr id="711" name="710 CuadroTexto"/>
        <xdr:cNvSpPr txBox="1"/>
      </xdr:nvSpPr>
      <xdr:spPr>
        <a:xfrm>
          <a:off x="5345206" y="11474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0</xdr:rowOff>
    </xdr:from>
    <xdr:ext cx="184731" cy="264560"/>
    <xdr:sp macro="" textlink="">
      <xdr:nvSpPr>
        <xdr:cNvPr id="712" name="711 CuadroTexto"/>
        <xdr:cNvSpPr txBox="1"/>
      </xdr:nvSpPr>
      <xdr:spPr>
        <a:xfrm>
          <a:off x="5345206" y="11474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0</xdr:rowOff>
    </xdr:from>
    <xdr:ext cx="184731" cy="264560"/>
    <xdr:sp macro="" textlink="">
      <xdr:nvSpPr>
        <xdr:cNvPr id="713" name="712 CuadroTexto"/>
        <xdr:cNvSpPr txBox="1"/>
      </xdr:nvSpPr>
      <xdr:spPr>
        <a:xfrm>
          <a:off x="5345206" y="11474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180975</xdr:rowOff>
    </xdr:from>
    <xdr:ext cx="184731" cy="264560"/>
    <xdr:sp macro="" textlink="">
      <xdr:nvSpPr>
        <xdr:cNvPr id="714" name="713 CuadroTexto"/>
        <xdr:cNvSpPr txBox="1"/>
      </xdr:nvSpPr>
      <xdr:spPr>
        <a:xfrm>
          <a:off x="5345206" y="116557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180975</xdr:rowOff>
    </xdr:from>
    <xdr:ext cx="184731" cy="264560"/>
    <xdr:sp macro="" textlink="">
      <xdr:nvSpPr>
        <xdr:cNvPr id="715" name="714 CuadroTexto"/>
        <xdr:cNvSpPr txBox="1"/>
      </xdr:nvSpPr>
      <xdr:spPr>
        <a:xfrm>
          <a:off x="5345206" y="116557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180975</xdr:rowOff>
    </xdr:from>
    <xdr:ext cx="184731" cy="264560"/>
    <xdr:sp macro="" textlink="">
      <xdr:nvSpPr>
        <xdr:cNvPr id="716" name="715 CuadroTexto"/>
        <xdr:cNvSpPr txBox="1"/>
      </xdr:nvSpPr>
      <xdr:spPr>
        <a:xfrm>
          <a:off x="5345206" y="116557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180975</xdr:rowOff>
    </xdr:from>
    <xdr:ext cx="184731" cy="264560"/>
    <xdr:sp macro="" textlink="">
      <xdr:nvSpPr>
        <xdr:cNvPr id="717" name="716 CuadroTexto"/>
        <xdr:cNvSpPr txBox="1"/>
      </xdr:nvSpPr>
      <xdr:spPr>
        <a:xfrm>
          <a:off x="5345206" y="116557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180975</xdr:rowOff>
    </xdr:from>
    <xdr:ext cx="184731" cy="264560"/>
    <xdr:sp macro="" textlink="">
      <xdr:nvSpPr>
        <xdr:cNvPr id="718" name="717 CuadroTexto"/>
        <xdr:cNvSpPr txBox="1"/>
      </xdr:nvSpPr>
      <xdr:spPr>
        <a:xfrm>
          <a:off x="5345206" y="116557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27</xdr:row>
      <xdr:rowOff>180975</xdr:rowOff>
    </xdr:from>
    <xdr:ext cx="184731" cy="264560"/>
    <xdr:sp macro="" textlink="">
      <xdr:nvSpPr>
        <xdr:cNvPr id="719" name="718 CuadroTexto"/>
        <xdr:cNvSpPr txBox="1"/>
      </xdr:nvSpPr>
      <xdr:spPr>
        <a:xfrm>
          <a:off x="5345206" y="116557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0</xdr:rowOff>
    </xdr:from>
    <xdr:ext cx="184731" cy="264560"/>
    <xdr:sp macro="" textlink="">
      <xdr:nvSpPr>
        <xdr:cNvPr id="720" name="719 CuadroTexto"/>
        <xdr:cNvSpPr txBox="1"/>
      </xdr:nvSpPr>
      <xdr:spPr>
        <a:xfrm>
          <a:off x="5345206" y="121247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0</xdr:rowOff>
    </xdr:from>
    <xdr:ext cx="184731" cy="264560"/>
    <xdr:sp macro="" textlink="">
      <xdr:nvSpPr>
        <xdr:cNvPr id="721" name="720 CuadroTexto"/>
        <xdr:cNvSpPr txBox="1"/>
      </xdr:nvSpPr>
      <xdr:spPr>
        <a:xfrm>
          <a:off x="5345206" y="121247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0</xdr:rowOff>
    </xdr:from>
    <xdr:ext cx="184731" cy="264560"/>
    <xdr:sp macro="" textlink="">
      <xdr:nvSpPr>
        <xdr:cNvPr id="722" name="721 CuadroTexto"/>
        <xdr:cNvSpPr txBox="1"/>
      </xdr:nvSpPr>
      <xdr:spPr>
        <a:xfrm>
          <a:off x="5345206" y="121247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180975</xdr:rowOff>
    </xdr:from>
    <xdr:ext cx="184731" cy="264560"/>
    <xdr:sp macro="" textlink="">
      <xdr:nvSpPr>
        <xdr:cNvPr id="723" name="722 CuadroTexto"/>
        <xdr:cNvSpPr txBox="1"/>
      </xdr:nvSpPr>
      <xdr:spPr>
        <a:xfrm>
          <a:off x="5345206" y="123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180975</xdr:rowOff>
    </xdr:from>
    <xdr:ext cx="184731" cy="264560"/>
    <xdr:sp macro="" textlink="">
      <xdr:nvSpPr>
        <xdr:cNvPr id="724" name="723 CuadroTexto"/>
        <xdr:cNvSpPr txBox="1"/>
      </xdr:nvSpPr>
      <xdr:spPr>
        <a:xfrm>
          <a:off x="5345206" y="123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180975</xdr:rowOff>
    </xdr:from>
    <xdr:ext cx="184731" cy="264560"/>
    <xdr:sp macro="" textlink="">
      <xdr:nvSpPr>
        <xdr:cNvPr id="725" name="724 CuadroTexto"/>
        <xdr:cNvSpPr txBox="1"/>
      </xdr:nvSpPr>
      <xdr:spPr>
        <a:xfrm>
          <a:off x="5345206" y="123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180975</xdr:rowOff>
    </xdr:from>
    <xdr:ext cx="184731" cy="264560"/>
    <xdr:sp macro="" textlink="">
      <xdr:nvSpPr>
        <xdr:cNvPr id="726" name="725 CuadroTexto"/>
        <xdr:cNvSpPr txBox="1"/>
      </xdr:nvSpPr>
      <xdr:spPr>
        <a:xfrm>
          <a:off x="5345206" y="123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180975</xdr:rowOff>
    </xdr:from>
    <xdr:ext cx="184731" cy="264560"/>
    <xdr:sp macro="" textlink="">
      <xdr:nvSpPr>
        <xdr:cNvPr id="727" name="726 CuadroTexto"/>
        <xdr:cNvSpPr txBox="1"/>
      </xdr:nvSpPr>
      <xdr:spPr>
        <a:xfrm>
          <a:off x="5345206" y="123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180975</xdr:rowOff>
    </xdr:from>
    <xdr:ext cx="184731" cy="264560"/>
    <xdr:sp macro="" textlink="">
      <xdr:nvSpPr>
        <xdr:cNvPr id="728" name="727 CuadroTexto"/>
        <xdr:cNvSpPr txBox="1"/>
      </xdr:nvSpPr>
      <xdr:spPr>
        <a:xfrm>
          <a:off x="5345206" y="123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180975</xdr:rowOff>
    </xdr:from>
    <xdr:ext cx="184731" cy="264560"/>
    <xdr:sp macro="" textlink="">
      <xdr:nvSpPr>
        <xdr:cNvPr id="729" name="728 CuadroTexto"/>
        <xdr:cNvSpPr txBox="1"/>
      </xdr:nvSpPr>
      <xdr:spPr>
        <a:xfrm>
          <a:off x="5345206" y="123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28</xdr:row>
      <xdr:rowOff>180975</xdr:rowOff>
    </xdr:from>
    <xdr:ext cx="184731" cy="264560"/>
    <xdr:sp macro="" textlink="">
      <xdr:nvSpPr>
        <xdr:cNvPr id="730" name="729 CuadroTexto"/>
        <xdr:cNvSpPr txBox="1"/>
      </xdr:nvSpPr>
      <xdr:spPr>
        <a:xfrm>
          <a:off x="5345206" y="123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6</xdr:row>
      <xdr:rowOff>180975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33785175" y="390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6</xdr:row>
      <xdr:rowOff>180975</xdr:rowOff>
    </xdr:from>
    <xdr:ext cx="184731" cy="264560"/>
    <xdr:sp macro="" textlink="">
      <xdr:nvSpPr>
        <xdr:cNvPr id="3" name="2 CuadroTexto"/>
        <xdr:cNvSpPr txBox="1"/>
      </xdr:nvSpPr>
      <xdr:spPr>
        <a:xfrm>
          <a:off x="33785175" y="390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33785175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33785175" y="68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33785175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33785175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8" name="7 CuadroTexto"/>
        <xdr:cNvSpPr txBox="1"/>
      </xdr:nvSpPr>
      <xdr:spPr>
        <a:xfrm>
          <a:off x="33785175" y="877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33785175" y="877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0" name="9 CuadroTexto"/>
        <xdr:cNvSpPr txBox="1"/>
      </xdr:nvSpPr>
      <xdr:spPr>
        <a:xfrm>
          <a:off x="33785175" y="877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33785175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33785175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33785175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33785175" y="1183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33785175" y="1183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33785175" y="1183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33785175" y="1069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33785175" y="1069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33785175" y="1069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33785175" y="1004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33785175" y="1004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33785175" y="1004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33785175" y="1022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33785175" y="1022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33785175" y="1022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33785175" y="1022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33785175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33785175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33785175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33785175" y="1396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33785175" y="1396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33785175" y="1396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33785175" y="1426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33785175" y="1426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33785175" y="1426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3378517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3378517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3378517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337851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337851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337851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337851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337851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337851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337851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337851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33785175" y="1588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33785175" y="1669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337851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337851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337851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2" name="51 CuadroTexto"/>
        <xdr:cNvSpPr txBox="1"/>
      </xdr:nvSpPr>
      <xdr:spPr>
        <a:xfrm>
          <a:off x="3378517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3" name="52 CuadroTexto"/>
        <xdr:cNvSpPr txBox="1"/>
      </xdr:nvSpPr>
      <xdr:spPr>
        <a:xfrm>
          <a:off x="3378517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4" name="53 CuadroTexto"/>
        <xdr:cNvSpPr txBox="1"/>
      </xdr:nvSpPr>
      <xdr:spPr>
        <a:xfrm>
          <a:off x="3378517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5" name="54 CuadroTexto"/>
        <xdr:cNvSpPr txBox="1"/>
      </xdr:nvSpPr>
      <xdr:spPr>
        <a:xfrm>
          <a:off x="3378517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6" name="55 CuadroTexto"/>
        <xdr:cNvSpPr txBox="1"/>
      </xdr:nvSpPr>
      <xdr:spPr>
        <a:xfrm>
          <a:off x="33785175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7" name="56 CuadroTexto"/>
        <xdr:cNvSpPr txBox="1"/>
      </xdr:nvSpPr>
      <xdr:spPr>
        <a:xfrm>
          <a:off x="33785175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8" name="57 CuadroTexto"/>
        <xdr:cNvSpPr txBox="1"/>
      </xdr:nvSpPr>
      <xdr:spPr>
        <a:xfrm>
          <a:off x="33785175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59" name="58 CuadroTexto"/>
        <xdr:cNvSpPr txBox="1"/>
      </xdr:nvSpPr>
      <xdr:spPr>
        <a:xfrm>
          <a:off x="3378517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0" name="59 CuadroTexto"/>
        <xdr:cNvSpPr txBox="1"/>
      </xdr:nvSpPr>
      <xdr:spPr>
        <a:xfrm>
          <a:off x="3378517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1" name="60 CuadroTexto"/>
        <xdr:cNvSpPr txBox="1"/>
      </xdr:nvSpPr>
      <xdr:spPr>
        <a:xfrm>
          <a:off x="3378517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2" name="61 CuadroTexto"/>
        <xdr:cNvSpPr txBox="1"/>
      </xdr:nvSpPr>
      <xdr:spPr>
        <a:xfrm>
          <a:off x="3378517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3" name="62 CuadroTexto"/>
        <xdr:cNvSpPr txBox="1"/>
      </xdr:nvSpPr>
      <xdr:spPr>
        <a:xfrm>
          <a:off x="3378517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4" name="63 CuadroTexto"/>
        <xdr:cNvSpPr txBox="1"/>
      </xdr:nvSpPr>
      <xdr:spPr>
        <a:xfrm>
          <a:off x="3378517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5" name="64 CuadroTexto"/>
        <xdr:cNvSpPr txBox="1"/>
      </xdr:nvSpPr>
      <xdr:spPr>
        <a:xfrm>
          <a:off x="3378517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6" name="65 CuadroTexto"/>
        <xdr:cNvSpPr txBox="1"/>
      </xdr:nvSpPr>
      <xdr:spPr>
        <a:xfrm>
          <a:off x="3378517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7" name="66 CuadroTexto"/>
        <xdr:cNvSpPr txBox="1"/>
      </xdr:nvSpPr>
      <xdr:spPr>
        <a:xfrm>
          <a:off x="33785175" y="1606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8" name="67 CuadroTexto"/>
        <xdr:cNvSpPr txBox="1"/>
      </xdr:nvSpPr>
      <xdr:spPr>
        <a:xfrm>
          <a:off x="33785175" y="1734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69" name="68 CuadroTexto"/>
        <xdr:cNvSpPr txBox="1"/>
      </xdr:nvSpPr>
      <xdr:spPr>
        <a:xfrm>
          <a:off x="33785175" y="1669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70" name="69 CuadroTexto"/>
        <xdr:cNvSpPr txBox="1"/>
      </xdr:nvSpPr>
      <xdr:spPr>
        <a:xfrm>
          <a:off x="33785175" y="1669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6</xdr:row>
      <xdr:rowOff>180975</xdr:rowOff>
    </xdr:from>
    <xdr:ext cx="184731" cy="264560"/>
    <xdr:sp macro="" textlink="">
      <xdr:nvSpPr>
        <xdr:cNvPr id="71" name="70 CuadroTexto"/>
        <xdr:cNvSpPr txBox="1"/>
      </xdr:nvSpPr>
      <xdr:spPr>
        <a:xfrm>
          <a:off x="30146625" y="390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1183105</xdr:colOff>
      <xdr:row>10</xdr:row>
      <xdr:rowOff>0</xdr:rowOff>
    </xdr:from>
    <xdr:ext cx="80211" cy="45719"/>
    <xdr:sp macro="" textlink="">
      <xdr:nvSpPr>
        <xdr:cNvPr id="72" name="71 CuadroTexto"/>
        <xdr:cNvSpPr txBox="1"/>
      </xdr:nvSpPr>
      <xdr:spPr>
        <a:xfrm flipH="1" flipV="1">
          <a:off x="29491405" y="6783706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73" name="72 CuadroTexto"/>
        <xdr:cNvSpPr txBox="1"/>
      </xdr:nvSpPr>
      <xdr:spPr>
        <a:xfrm>
          <a:off x="30146625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74" name="73 CuadroTexto"/>
        <xdr:cNvSpPr txBox="1"/>
      </xdr:nvSpPr>
      <xdr:spPr>
        <a:xfrm>
          <a:off x="30146625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75" name="74 CuadroTexto"/>
        <xdr:cNvSpPr txBox="1"/>
      </xdr:nvSpPr>
      <xdr:spPr>
        <a:xfrm>
          <a:off x="30146625" y="713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76" name="75 CuadroTexto"/>
        <xdr:cNvSpPr txBox="1"/>
      </xdr:nvSpPr>
      <xdr:spPr>
        <a:xfrm>
          <a:off x="30146625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77" name="76 CuadroTexto"/>
        <xdr:cNvSpPr txBox="1"/>
      </xdr:nvSpPr>
      <xdr:spPr>
        <a:xfrm>
          <a:off x="3014662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78" name="77 CuadroTexto"/>
        <xdr:cNvSpPr txBox="1"/>
      </xdr:nvSpPr>
      <xdr:spPr>
        <a:xfrm>
          <a:off x="3014662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79" name="78 CuadroTexto"/>
        <xdr:cNvSpPr txBox="1"/>
      </xdr:nvSpPr>
      <xdr:spPr>
        <a:xfrm>
          <a:off x="3014662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0" name="79 CuadroTexto"/>
        <xdr:cNvSpPr txBox="1"/>
      </xdr:nvSpPr>
      <xdr:spPr>
        <a:xfrm>
          <a:off x="30146625" y="1426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1" name="80 CuadroTexto"/>
        <xdr:cNvSpPr txBox="1"/>
      </xdr:nvSpPr>
      <xdr:spPr>
        <a:xfrm>
          <a:off x="30146625" y="1426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2" name="81 CuadroTexto"/>
        <xdr:cNvSpPr txBox="1"/>
      </xdr:nvSpPr>
      <xdr:spPr>
        <a:xfrm>
          <a:off x="30146625" y="1426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3" name="82 CuadroTexto"/>
        <xdr:cNvSpPr txBox="1"/>
      </xdr:nvSpPr>
      <xdr:spPr>
        <a:xfrm>
          <a:off x="3014662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4" name="83 CuadroTexto"/>
        <xdr:cNvSpPr txBox="1"/>
      </xdr:nvSpPr>
      <xdr:spPr>
        <a:xfrm>
          <a:off x="3014662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5" name="84 CuadroTexto"/>
        <xdr:cNvSpPr txBox="1"/>
      </xdr:nvSpPr>
      <xdr:spPr>
        <a:xfrm>
          <a:off x="3014662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6" name="85 CuadroTexto"/>
        <xdr:cNvSpPr txBox="1"/>
      </xdr:nvSpPr>
      <xdr:spPr>
        <a:xfrm>
          <a:off x="3014662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7" name="86 CuadroTexto"/>
        <xdr:cNvSpPr txBox="1"/>
      </xdr:nvSpPr>
      <xdr:spPr>
        <a:xfrm>
          <a:off x="3014662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8" name="87 CuadroTexto"/>
        <xdr:cNvSpPr txBox="1"/>
      </xdr:nvSpPr>
      <xdr:spPr>
        <a:xfrm>
          <a:off x="3014662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89" name="88 CuadroTexto"/>
        <xdr:cNvSpPr txBox="1"/>
      </xdr:nvSpPr>
      <xdr:spPr>
        <a:xfrm>
          <a:off x="3014662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0" name="89 CuadroTexto"/>
        <xdr:cNvSpPr txBox="1"/>
      </xdr:nvSpPr>
      <xdr:spPr>
        <a:xfrm>
          <a:off x="30146625" y="1606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1" name="90 CuadroTexto"/>
        <xdr:cNvSpPr txBox="1"/>
      </xdr:nvSpPr>
      <xdr:spPr>
        <a:xfrm>
          <a:off x="30146625" y="1606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2" name="91 CuadroTexto"/>
        <xdr:cNvSpPr txBox="1"/>
      </xdr:nvSpPr>
      <xdr:spPr>
        <a:xfrm>
          <a:off x="30146625" y="1606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3" name="92 CuadroTexto"/>
        <xdr:cNvSpPr txBox="1"/>
      </xdr:nvSpPr>
      <xdr:spPr>
        <a:xfrm>
          <a:off x="30146625" y="1606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4" name="93 CuadroTexto"/>
        <xdr:cNvSpPr txBox="1"/>
      </xdr:nvSpPr>
      <xdr:spPr>
        <a:xfrm>
          <a:off x="30146625" y="1606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5" name="94 CuadroTexto"/>
        <xdr:cNvSpPr txBox="1"/>
      </xdr:nvSpPr>
      <xdr:spPr>
        <a:xfrm>
          <a:off x="30146625" y="1606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6" name="95 CuadroTexto"/>
        <xdr:cNvSpPr txBox="1"/>
      </xdr:nvSpPr>
      <xdr:spPr>
        <a:xfrm>
          <a:off x="30146625" y="1606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7" name="96 CuadroTexto"/>
        <xdr:cNvSpPr txBox="1"/>
      </xdr:nvSpPr>
      <xdr:spPr>
        <a:xfrm>
          <a:off x="3014662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8" name="97 CuadroTexto"/>
        <xdr:cNvSpPr txBox="1"/>
      </xdr:nvSpPr>
      <xdr:spPr>
        <a:xfrm>
          <a:off x="3014662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99" name="98 CuadroTexto"/>
        <xdr:cNvSpPr txBox="1"/>
      </xdr:nvSpPr>
      <xdr:spPr>
        <a:xfrm>
          <a:off x="3014662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0" name="99 CuadroTexto"/>
        <xdr:cNvSpPr txBox="1"/>
      </xdr:nvSpPr>
      <xdr:spPr>
        <a:xfrm>
          <a:off x="3014662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1" name="100 CuadroTexto"/>
        <xdr:cNvSpPr txBox="1"/>
      </xdr:nvSpPr>
      <xdr:spPr>
        <a:xfrm>
          <a:off x="3014662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2" name="101 CuadroTexto"/>
        <xdr:cNvSpPr txBox="1"/>
      </xdr:nvSpPr>
      <xdr:spPr>
        <a:xfrm>
          <a:off x="30146625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3" name="102 CuadroTexto"/>
        <xdr:cNvSpPr txBox="1"/>
      </xdr:nvSpPr>
      <xdr:spPr>
        <a:xfrm>
          <a:off x="3014662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4" name="103 CuadroTexto"/>
        <xdr:cNvSpPr txBox="1"/>
      </xdr:nvSpPr>
      <xdr:spPr>
        <a:xfrm>
          <a:off x="3014662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5" name="104 CuadroTexto"/>
        <xdr:cNvSpPr txBox="1"/>
      </xdr:nvSpPr>
      <xdr:spPr>
        <a:xfrm>
          <a:off x="3014662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6" name="105 CuadroTexto"/>
        <xdr:cNvSpPr txBox="1"/>
      </xdr:nvSpPr>
      <xdr:spPr>
        <a:xfrm>
          <a:off x="3014662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7" name="106 CuadroTexto"/>
        <xdr:cNvSpPr txBox="1"/>
      </xdr:nvSpPr>
      <xdr:spPr>
        <a:xfrm>
          <a:off x="3014662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8" name="107 CuadroTexto"/>
        <xdr:cNvSpPr txBox="1"/>
      </xdr:nvSpPr>
      <xdr:spPr>
        <a:xfrm>
          <a:off x="3014662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09" name="108 CuadroTexto"/>
        <xdr:cNvSpPr txBox="1"/>
      </xdr:nvSpPr>
      <xdr:spPr>
        <a:xfrm>
          <a:off x="30146625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0" name="109 CuadroTexto"/>
        <xdr:cNvSpPr txBox="1"/>
      </xdr:nvSpPr>
      <xdr:spPr>
        <a:xfrm>
          <a:off x="30146625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1" name="110 CuadroTexto"/>
        <xdr:cNvSpPr txBox="1"/>
      </xdr:nvSpPr>
      <xdr:spPr>
        <a:xfrm>
          <a:off x="30146625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2" name="111 CuadroTexto"/>
        <xdr:cNvSpPr txBox="1"/>
      </xdr:nvSpPr>
      <xdr:spPr>
        <a:xfrm>
          <a:off x="301466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3" name="112 CuadroTexto"/>
        <xdr:cNvSpPr txBox="1"/>
      </xdr:nvSpPr>
      <xdr:spPr>
        <a:xfrm>
          <a:off x="301466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4" name="113 CuadroTexto"/>
        <xdr:cNvSpPr txBox="1"/>
      </xdr:nvSpPr>
      <xdr:spPr>
        <a:xfrm>
          <a:off x="301466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5" name="114 CuadroTexto"/>
        <xdr:cNvSpPr txBox="1"/>
      </xdr:nvSpPr>
      <xdr:spPr>
        <a:xfrm>
          <a:off x="301466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6" name="115 CuadroTexto"/>
        <xdr:cNvSpPr txBox="1"/>
      </xdr:nvSpPr>
      <xdr:spPr>
        <a:xfrm>
          <a:off x="301466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7" name="116 CuadroTexto"/>
        <xdr:cNvSpPr txBox="1"/>
      </xdr:nvSpPr>
      <xdr:spPr>
        <a:xfrm>
          <a:off x="301466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8" name="117 CuadroTexto"/>
        <xdr:cNvSpPr txBox="1"/>
      </xdr:nvSpPr>
      <xdr:spPr>
        <a:xfrm>
          <a:off x="301466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184731" cy="264560"/>
    <xdr:sp macro="" textlink="">
      <xdr:nvSpPr>
        <xdr:cNvPr id="119" name="118 CuadroTexto"/>
        <xdr:cNvSpPr txBox="1"/>
      </xdr:nvSpPr>
      <xdr:spPr>
        <a:xfrm>
          <a:off x="301466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20" name="119 CuadroTexto"/>
        <xdr:cNvSpPr txBox="1"/>
      </xdr:nvSpPr>
      <xdr:spPr>
        <a:xfrm>
          <a:off x="31908750" y="508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21" name="120 CuadroTexto"/>
        <xdr:cNvSpPr txBox="1"/>
      </xdr:nvSpPr>
      <xdr:spPr>
        <a:xfrm>
          <a:off x="31908750" y="508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184731" cy="264560"/>
    <xdr:sp macro="" textlink="">
      <xdr:nvSpPr>
        <xdr:cNvPr id="122" name="121 CuadroTexto"/>
        <xdr:cNvSpPr txBox="1"/>
      </xdr:nvSpPr>
      <xdr:spPr>
        <a:xfrm>
          <a:off x="31908750" y="508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16</xdr:col>
      <xdr:colOff>0</xdr:colOff>
      <xdr:row>6</xdr:row>
      <xdr:rowOff>180975</xdr:rowOff>
    </xdr:from>
    <xdr:ext cx="184731" cy="264560"/>
    <xdr:sp macro="" textlink="">
      <xdr:nvSpPr>
        <xdr:cNvPr id="123" name="122 CuadroTexto"/>
        <xdr:cNvSpPr txBox="1"/>
      </xdr:nvSpPr>
      <xdr:spPr>
        <a:xfrm>
          <a:off x="10944225" y="548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33785175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33785175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8" name="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0" name="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2" name="5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3" name="5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4" name="5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5" name="5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6" name="5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7" name="5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8" name="5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59" name="5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0" name="5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1" name="6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2" name="6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3" name="6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4" name="6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5" name="6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6" name="6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7" name="6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8" name="6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69" name="6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184731" cy="264560"/>
    <xdr:sp macro="" textlink="">
      <xdr:nvSpPr>
        <xdr:cNvPr id="70" name="6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1" name="70 CuadroTexto"/>
        <xdr:cNvSpPr txBox="1"/>
      </xdr:nvSpPr>
      <xdr:spPr>
        <a:xfrm>
          <a:off x="30146625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8</xdr:row>
      <xdr:rowOff>0</xdr:rowOff>
    </xdr:from>
    <xdr:ext cx="80211" cy="45719"/>
    <xdr:sp macro="" textlink="">
      <xdr:nvSpPr>
        <xdr:cNvPr id="72" name="71 CuadroTexto"/>
        <xdr:cNvSpPr txBox="1"/>
      </xdr:nvSpPr>
      <xdr:spPr>
        <a:xfrm flipH="1" flipV="1">
          <a:off x="29491405" y="384810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3" name="7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4" name="7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5" name="7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6" name="7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7" name="7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8" name="7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79" name="7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0" name="7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1" name="8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2" name="8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3" name="8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4" name="8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5" name="8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6" name="8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7" name="8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8" name="8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89" name="8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0" name="8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1" name="9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2" name="9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3" name="9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4" name="9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5" name="9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6" name="9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7" name="9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8" name="9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99" name="9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0" name="9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1" name="10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2" name="10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3" name="10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4" name="10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5" name="10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6" name="10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7" name="10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8" name="10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9" name="10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0" name="10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1" name="11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2" name="11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3" name="11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4" name="11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5" name="11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6" name="11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7" name="11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8" name="11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19" name="11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0" name="11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1" name="12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2" name="12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3" name="12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4" name="12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5" name="12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6" name="12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7" name="12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8" name="12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9" name="12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0" name="12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1" name="13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2" name="13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3" name="13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4" name="13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5" name="13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6" name="13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7" name="13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8" name="13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9" name="13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0" name="13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1" name="14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2" name="14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3" name="14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4" name="14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5" name="14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6" name="14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7" name="14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8" name="14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9" name="14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0" name="14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1" name="15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2" name="15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3" name="15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4" name="15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5" name="15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" name="15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" name="15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" name="15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" name="15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" name="15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" name="16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" name="16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" name="16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" name="16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" name="16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" name="16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" name="16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" name="16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" name="16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" name="16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" name="17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" name="17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" name="17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" name="17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" name="17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" name="17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" name="17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" name="17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" name="17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" name="17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" name="18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" name="18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" name="18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" name="18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" name="18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" name="18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9</xdr:row>
      <xdr:rowOff>0</xdr:rowOff>
    </xdr:from>
    <xdr:ext cx="80211" cy="45719"/>
    <xdr:sp macro="" textlink="">
      <xdr:nvSpPr>
        <xdr:cNvPr id="187" name="186 CuadroTexto"/>
        <xdr:cNvSpPr txBox="1"/>
      </xdr:nvSpPr>
      <xdr:spPr>
        <a:xfrm flipH="1" flipV="1">
          <a:off x="29491405" y="384810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88" name="18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89" name="18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0" name="18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1" name="19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2" name="19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3" name="19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4" name="19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5" name="19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6" name="19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7" name="19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8" name="19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9" name="19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0" name="19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1" name="20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2" name="20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3" name="20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4" name="20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5" name="20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6" name="20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7" name="20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8" name="20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9" name="20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0" name="20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1" name="21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2" name="21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3" name="21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4" name="21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5" name="21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6" name="21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7" name="21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8" name="21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9" name="21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0" name="21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1" name="22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2" name="22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3" name="22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4" name="22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5" name="22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6" name="22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7" name="22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8" name="22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9" name="22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0" name="22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1" name="23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2" name="23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3" name="23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4" name="23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35" name="23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36" name="23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37" name="23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1183105</xdr:colOff>
      <xdr:row>9</xdr:row>
      <xdr:rowOff>0</xdr:rowOff>
    </xdr:from>
    <xdr:ext cx="80211" cy="45719"/>
    <xdr:sp macro="" textlink="">
      <xdr:nvSpPr>
        <xdr:cNvPr id="238" name="237 CuadroTexto"/>
        <xdr:cNvSpPr txBox="1"/>
      </xdr:nvSpPr>
      <xdr:spPr>
        <a:xfrm flipH="1" flipV="1">
          <a:off x="20546069" y="3184071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1183105</xdr:colOff>
      <xdr:row>9</xdr:row>
      <xdr:rowOff>0</xdr:rowOff>
    </xdr:from>
    <xdr:ext cx="80211" cy="45719"/>
    <xdr:sp macro="" textlink="">
      <xdr:nvSpPr>
        <xdr:cNvPr id="239" name="238 CuadroTexto"/>
        <xdr:cNvSpPr txBox="1"/>
      </xdr:nvSpPr>
      <xdr:spPr>
        <a:xfrm flipH="1" flipV="1">
          <a:off x="20546069" y="3184071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1183105</xdr:colOff>
      <xdr:row>9</xdr:row>
      <xdr:rowOff>0</xdr:rowOff>
    </xdr:from>
    <xdr:ext cx="80211" cy="45719"/>
    <xdr:sp macro="" textlink="">
      <xdr:nvSpPr>
        <xdr:cNvPr id="240" name="239 CuadroTexto"/>
        <xdr:cNvSpPr txBox="1"/>
      </xdr:nvSpPr>
      <xdr:spPr>
        <a:xfrm flipH="1" flipV="1">
          <a:off x="24274426" y="4272643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33785175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33785175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8" name="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0" name="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2" name="5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3" name="5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4" name="5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5" name="5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6" name="5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7" name="5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8" name="5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59" name="5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0" name="5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1" name="60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2" name="61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3" name="62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4" name="63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5" name="64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6" name="65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7" name="66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8" name="67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69" name="68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70" name="69 CuadroTexto"/>
        <xdr:cNvSpPr txBox="1"/>
      </xdr:nvSpPr>
      <xdr:spPr>
        <a:xfrm>
          <a:off x="337851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71" name="70 CuadroTexto"/>
        <xdr:cNvSpPr txBox="1"/>
      </xdr:nvSpPr>
      <xdr:spPr>
        <a:xfrm>
          <a:off x="30146625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10</xdr:row>
      <xdr:rowOff>0</xdr:rowOff>
    </xdr:from>
    <xdr:ext cx="80211" cy="45719"/>
    <xdr:sp macro="" textlink="">
      <xdr:nvSpPr>
        <xdr:cNvPr id="72" name="71 CuadroTexto"/>
        <xdr:cNvSpPr txBox="1"/>
      </xdr:nvSpPr>
      <xdr:spPr>
        <a:xfrm flipH="1" flipV="1">
          <a:off x="29491405" y="384810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73" name="7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74" name="7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75" name="7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76" name="7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77" name="7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78" name="7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79" name="7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0" name="7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1" name="8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2" name="8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3" name="8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4" name="8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5" name="8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6" name="8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7" name="8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8" name="8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89" name="8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0" name="8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1" name="9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2" name="9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3" name="9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4" name="9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5" name="9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6" name="9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7" name="9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8" name="9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99" name="9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0" name="9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1" name="10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2" name="10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3" name="10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4" name="10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5" name="10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6" name="10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7" name="10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8" name="10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9" name="10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0" name="109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1" name="110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2" name="111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3" name="112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4" name="113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5" name="114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6" name="115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7" name="116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8" name="117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19" name="118 CuadroTexto"/>
        <xdr:cNvSpPr txBox="1"/>
      </xdr:nvSpPr>
      <xdr:spPr>
        <a:xfrm>
          <a:off x="301466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0" name="11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1" name="12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2" name="12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3" name="12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4" name="12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5" name="12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6" name="12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7" name="12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8" name="12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29" name="12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0" name="12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1" name="13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2" name="13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3" name="13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4" name="13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5" name="13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6" name="13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7" name="13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8" name="13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39" name="13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0" name="13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1" name="14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2" name="14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3" name="14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4" name="14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5" name="14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6" name="14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7" name="14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8" name="14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49" name="14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0" name="14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1" name="15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2" name="15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3" name="15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4" name="15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5" name="15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6" name="15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7" name="15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8" name="15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59" name="15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0" name="15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1" name="16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2" name="16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3" name="16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4" name="16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5" name="16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6" name="16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7" name="16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8" name="16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69" name="16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0" name="16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1" name="17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2" name="17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3" name="17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4" name="17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5" name="17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6" name="17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7" name="17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8" name="17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79" name="17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80" name="17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81" name="18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82" name="18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83" name="18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84" name="18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85" name="18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186" name="18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10</xdr:row>
      <xdr:rowOff>0</xdr:rowOff>
    </xdr:from>
    <xdr:ext cx="80211" cy="45719"/>
    <xdr:sp macro="" textlink="">
      <xdr:nvSpPr>
        <xdr:cNvPr id="187" name="186 CuadroTexto"/>
        <xdr:cNvSpPr txBox="1"/>
      </xdr:nvSpPr>
      <xdr:spPr>
        <a:xfrm flipH="1" flipV="1">
          <a:off x="29491405" y="48196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88" name="18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89" name="18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0" name="18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1" name="19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2" name="19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3" name="19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4" name="19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5" name="19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6" name="19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7" name="19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8" name="19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99" name="19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0" name="19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1" name="20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2" name="20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3" name="20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4" name="20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5" name="20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6" name="20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7" name="20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8" name="20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9" name="20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0" name="20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1" name="21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2" name="21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3" name="21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4" name="21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5" name="21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6" name="21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7" name="21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8" name="21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19" name="21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0" name="21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1" name="22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2" name="22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3" name="22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4" name="22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5" name="22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6" name="22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7" name="22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8" name="22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29" name="22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30" name="22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31" name="23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32" name="23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33" name="23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34" name="23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35" name="23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36" name="23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10</xdr:row>
      <xdr:rowOff>0</xdr:rowOff>
    </xdr:from>
    <xdr:ext cx="184731" cy="264560"/>
    <xdr:sp macro="" textlink="">
      <xdr:nvSpPr>
        <xdr:cNvPr id="237" name="23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8</xdr:row>
      <xdr:rowOff>180975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337851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180975</xdr:rowOff>
    </xdr:from>
    <xdr:ext cx="184731" cy="264560"/>
    <xdr:sp macro="" textlink="">
      <xdr:nvSpPr>
        <xdr:cNvPr id="3" name="2 CuadroTexto"/>
        <xdr:cNvSpPr txBox="1"/>
      </xdr:nvSpPr>
      <xdr:spPr>
        <a:xfrm>
          <a:off x="337851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8" name="7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0" name="9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2" name="51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3" name="52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4" name="53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5" name="54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6" name="55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7" name="56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8" name="57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9" name="58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0" name="59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1" name="60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2" name="61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3" name="62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4" name="63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5" name="64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6" name="65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7" name="66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8" name="67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9" name="68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70" name="69 CuadroTexto"/>
        <xdr:cNvSpPr txBox="1"/>
      </xdr:nvSpPr>
      <xdr:spPr>
        <a:xfrm>
          <a:off x="337851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180975</xdr:rowOff>
    </xdr:from>
    <xdr:ext cx="184731" cy="264560"/>
    <xdr:sp macro="" textlink="">
      <xdr:nvSpPr>
        <xdr:cNvPr id="71" name="70 CuadroTexto"/>
        <xdr:cNvSpPr txBox="1"/>
      </xdr:nvSpPr>
      <xdr:spPr>
        <a:xfrm>
          <a:off x="3014662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9</xdr:row>
      <xdr:rowOff>0</xdr:rowOff>
    </xdr:from>
    <xdr:ext cx="80211" cy="45719"/>
    <xdr:sp macro="" textlink="">
      <xdr:nvSpPr>
        <xdr:cNvPr id="72" name="71 CuadroTexto"/>
        <xdr:cNvSpPr txBox="1"/>
      </xdr:nvSpPr>
      <xdr:spPr>
        <a:xfrm flipH="1" flipV="1">
          <a:off x="29491405" y="449580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3" name="72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4" name="73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5" name="74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6" name="75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7" name="76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8" name="77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9" name="78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" name="79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" name="80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" name="81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" name="82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" name="83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" name="84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" name="85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" name="86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" name="87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" name="88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" name="89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" name="90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" name="91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" name="92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" name="93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" name="94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" name="95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" name="96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" name="97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" name="98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" name="99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" name="100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" name="101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" name="102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" name="103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" name="104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" name="105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" name="106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" name="107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" name="108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" name="109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" name="110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" name="111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" name="112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" name="113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" name="114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" name="115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" name="116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8" name="117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9" name="118 CuadroTexto"/>
        <xdr:cNvSpPr txBox="1"/>
      </xdr:nvSpPr>
      <xdr:spPr>
        <a:xfrm>
          <a:off x="301466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0" name="11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1" name="12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2" name="12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3" name="12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4" name="12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5" name="12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6" name="12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7" name="12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8" name="12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9" name="12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0" name="12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1" name="13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2" name="13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3" name="13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4" name="13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5" name="13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6" name="13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7" name="13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8" name="13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9" name="13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0" name="13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1" name="14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2" name="14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3" name="14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4" name="14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5" name="14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6" name="14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7" name="14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8" name="14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9" name="14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0" name="14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1" name="15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2" name="15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3" name="15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4" name="15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5" name="15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" name="15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" name="15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" name="15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" name="15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" name="15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" name="16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" name="16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" name="16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" name="16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" name="16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" name="16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" name="16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" name="16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" name="16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" name="16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" name="17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" name="17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" name="17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" name="17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" name="17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" name="17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" name="17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" name="17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" name="17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" name="17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" name="18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" name="18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" name="18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" name="18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" name="18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" name="18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9</xdr:row>
      <xdr:rowOff>0</xdr:rowOff>
    </xdr:from>
    <xdr:ext cx="80211" cy="45719"/>
    <xdr:sp macro="" textlink="">
      <xdr:nvSpPr>
        <xdr:cNvPr id="187" name="186 CuadroTexto"/>
        <xdr:cNvSpPr txBox="1"/>
      </xdr:nvSpPr>
      <xdr:spPr>
        <a:xfrm flipH="1" flipV="1">
          <a:off x="29491405" y="48196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88" name="18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89" name="18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0" name="18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1" name="19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2" name="19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3" name="19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4" name="19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5" name="19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6" name="19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7" name="19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8" name="19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99" name="19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0" name="19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1" name="20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2" name="20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3" name="20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4" name="20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5" name="20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6" name="20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7" name="20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8" name="20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09" name="20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0" name="20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1" name="21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2" name="21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3" name="21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4" name="21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5" name="21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6" name="21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7" name="21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8" name="21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19" name="21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0" name="21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1" name="22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2" name="22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3" name="22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4" name="22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5" name="22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6" name="22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7" name="22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8" name="22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29" name="22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0" name="22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1" name="23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2" name="23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3" name="23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234" name="23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35" name="23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36" name="23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37" name="23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38" name="23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39" name="23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0" name="23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1" name="24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2" name="24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3" name="24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4" name="24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5" name="24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6" name="24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7" name="24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8" name="24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49" name="24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0" name="24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1" name="25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2" name="25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3" name="25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4" name="25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5" name="25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6" name="25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7" name="25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8" name="25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59" name="25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0" name="25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1" name="26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2" name="26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3" name="26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4" name="26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5" name="26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6" name="26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7" name="26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8" name="26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69" name="26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0" name="26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1" name="27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2" name="27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3" name="27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4" name="27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5" name="27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6" name="27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7" name="27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8" name="27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79" name="27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0" name="27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1" name="28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2" name="28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3" name="28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4" name="28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5" name="28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6" name="28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7" name="28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8" name="28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89" name="28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0" name="28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1" name="29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2" name="29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3" name="29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4" name="29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5" name="29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6" name="29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7" name="29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8" name="29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299" name="29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0" name="29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1" name="30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2" name="30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3" name="30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4" name="30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5" name="30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6" name="30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7" name="30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8" name="30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09" name="30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0" name="30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1" name="31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2" name="31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3" name="31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4" name="31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5" name="31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6" name="31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7" name="31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8" name="31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19" name="31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0" name="31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1" name="32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2" name="32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3" name="32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4" name="32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5" name="32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6" name="32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7" name="32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8" name="32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29" name="32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0" name="32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1" name="33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2" name="33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3" name="33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4" name="33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5" name="33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6" name="33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7" name="33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8" name="33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39" name="33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0" name="33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1" name="34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2" name="34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3" name="34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4" name="34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5" name="34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6" name="34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7" name="34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8" name="34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49" name="34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0" name="34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1" name="35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2" name="35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3" name="35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4" name="35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5" name="35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6" name="35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7" name="35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8" name="35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59" name="35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0" name="35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1" name="36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2" name="36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3" name="36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4" name="36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5" name="36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6" name="36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7" name="36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8" name="36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69" name="36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0" name="36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1" name="37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2" name="37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3" name="37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4" name="37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5" name="37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6" name="37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7" name="37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8" name="37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79" name="37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0" name="37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1" name="38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2" name="38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3" name="38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4" name="38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5" name="38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6" name="38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7" name="38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8" name="38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89" name="38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0" name="38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1" name="39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2" name="39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3" name="39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4" name="39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5" name="39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6" name="39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7" name="39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8" name="39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399" name="39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0" name="39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1" name="40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2" name="40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3" name="40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4" name="40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5" name="40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6" name="40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7" name="40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8" name="40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09" name="40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0" name="40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1" name="41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2" name="41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3" name="41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4" name="41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5" name="41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6" name="41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7" name="41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8" name="41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19" name="41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20" name="41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21" name="42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22" name="42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23" name="42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24" name="42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25" name="42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26" name="42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27" name="42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28" name="42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29" name="42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0" name="42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1" name="43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2" name="43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3" name="43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4" name="43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5" name="43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6" name="43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7" name="43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8" name="43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39" name="43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0" name="43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1" name="44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2" name="44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3" name="44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4" name="44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5" name="44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6" name="44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7" name="44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8" name="44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49" name="44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0" name="44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1" name="45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2" name="45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3" name="45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4" name="45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5" name="45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6" name="45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7" name="45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8" name="45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59" name="45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0" name="45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1" name="46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2" name="46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3" name="46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4" name="46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5" name="46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6" name="46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7" name="46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8" name="46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69" name="46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0" name="46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1" name="47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2" name="47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3" name="47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4" name="47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5" name="47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6" name="47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7" name="47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8" name="47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79" name="47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0" name="47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1" name="48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2" name="48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3" name="48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4" name="48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5" name="48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6" name="48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7" name="48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8" name="48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89" name="48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0" name="48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1" name="49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2" name="49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3" name="49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4" name="49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5" name="49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6" name="49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7" name="49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8" name="49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499" name="49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0" name="49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1" name="50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2" name="50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3" name="50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4" name="50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5" name="50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6" name="50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7" name="50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8" name="50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09" name="50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0" name="50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1" name="51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2" name="51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3" name="51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4" name="51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5" name="51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6" name="51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7" name="51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8" name="51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19" name="51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0" name="51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1" name="52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2" name="52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3" name="52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4" name="52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5" name="52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6" name="52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7" name="52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8" name="52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29" name="52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0" name="52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1" name="53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2" name="53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3" name="53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4" name="53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5" name="53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6" name="53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7" name="53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8" name="53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39" name="53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0" name="53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1" name="54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2" name="54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3" name="54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4" name="54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5" name="54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6" name="54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7" name="54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8" name="54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49" name="54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0" name="54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1" name="55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2" name="55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3" name="55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4" name="55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5" name="55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6" name="55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7" name="55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8" name="55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59" name="55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0" name="55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1" name="56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2" name="56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3" name="56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4" name="56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5" name="56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6" name="56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7" name="56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8" name="56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69" name="56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0" name="56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1" name="57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2" name="57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3" name="57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4" name="57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5" name="57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6" name="57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7" name="57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8" name="57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79" name="57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0" name="57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1" name="58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2" name="58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3" name="58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4" name="58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5" name="58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6" name="58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7" name="58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8" name="58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89" name="58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0" name="58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1" name="59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2" name="59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3" name="59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4" name="59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5" name="59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6" name="59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7" name="59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8" name="59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599" name="59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0" name="59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1" name="60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2" name="60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3" name="60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4" name="60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5" name="60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6" name="60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7" name="60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8" name="60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09" name="60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0" name="60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1" name="61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2" name="61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3" name="61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4" name="61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5" name="61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6" name="61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7" name="61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8" name="61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19" name="61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0" name="61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1" name="62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2" name="62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3" name="62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4" name="62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5" name="62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6" name="62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7" name="62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8" name="62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29" name="62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0" name="62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1" name="63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2" name="63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3" name="63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4" name="63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5" name="63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6" name="63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7" name="63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8" name="63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39" name="63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0" name="63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1" name="64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2" name="64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3" name="64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4" name="64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5" name="64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6" name="64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7" name="64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8" name="64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49" name="64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0" name="64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1" name="65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2" name="65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3" name="65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4" name="65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5" name="65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6" name="65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7" name="65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8" name="65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59" name="65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0" name="65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1" name="66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2" name="66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3" name="66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4" name="66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5" name="66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6" name="66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7" name="66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8" name="66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69" name="66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0" name="66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1" name="67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2" name="67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3" name="67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4" name="67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5" name="67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6" name="67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7" name="67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8" name="67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79" name="67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0" name="67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1" name="68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2" name="68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3" name="68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4" name="68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5" name="68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6" name="68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7" name="68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8" name="68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89" name="68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0" name="68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1" name="69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2" name="69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3" name="69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4" name="69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5" name="69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6" name="69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7" name="69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8" name="69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99" name="69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0" name="69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1" name="70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2" name="70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3" name="70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4" name="70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5" name="70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6" name="70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7" name="70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8" name="70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09" name="70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0" name="70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1" name="71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2" name="71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3" name="71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4" name="71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5" name="71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6" name="71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7" name="71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8" name="71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19" name="71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0" name="71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1" name="72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2" name="72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3" name="72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4" name="72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5" name="72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6" name="72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7" name="72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8" name="72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29" name="72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0" name="72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1" name="73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2" name="73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3" name="73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4" name="73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5" name="73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6" name="73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7" name="73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8" name="73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39" name="73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0" name="73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1" name="74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2" name="74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3" name="74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4" name="74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5" name="74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6" name="74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7" name="74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8" name="74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49" name="74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0" name="74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1" name="75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2" name="75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3" name="75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4" name="75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5" name="75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6" name="75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7" name="75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8" name="75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59" name="75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0" name="75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1" name="76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2" name="76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3" name="76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4" name="76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5" name="76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6" name="76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7" name="76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8" name="76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69" name="76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0" name="76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1" name="77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2" name="77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3" name="77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4" name="77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5" name="77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6" name="77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7" name="77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8" name="77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79" name="77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0" name="77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1" name="78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2" name="78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3" name="78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4" name="78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5" name="78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6" name="78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7" name="78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8" name="78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89" name="78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0" name="78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1" name="79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2" name="791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3" name="792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4" name="793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5" name="794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6" name="795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7" name="796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8" name="797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799" name="798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800" name="799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801" name="800 CuadroTexto"/>
        <xdr:cNvSpPr txBox="1"/>
      </xdr:nvSpPr>
      <xdr:spPr>
        <a:xfrm>
          <a:off x="322611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1183105</xdr:colOff>
      <xdr:row>9</xdr:row>
      <xdr:rowOff>0</xdr:rowOff>
    </xdr:from>
    <xdr:ext cx="80211" cy="45719"/>
    <xdr:sp macro="" textlink="">
      <xdr:nvSpPr>
        <xdr:cNvPr id="802" name="801 CuadroTexto"/>
        <xdr:cNvSpPr txBox="1"/>
      </xdr:nvSpPr>
      <xdr:spPr>
        <a:xfrm flipH="1" flipV="1">
          <a:off x="22546319" y="58102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1183105</xdr:colOff>
      <xdr:row>9</xdr:row>
      <xdr:rowOff>0</xdr:rowOff>
    </xdr:from>
    <xdr:ext cx="80211" cy="45719"/>
    <xdr:sp macro="" textlink="">
      <xdr:nvSpPr>
        <xdr:cNvPr id="803" name="802 CuadroTexto"/>
        <xdr:cNvSpPr txBox="1"/>
      </xdr:nvSpPr>
      <xdr:spPr>
        <a:xfrm flipH="1" flipV="1">
          <a:off x="22546319" y="58102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4" name="80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5" name="80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6" name="80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7" name="80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8" name="80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9" name="80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0" name="80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1" name="81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2" name="81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3" name="81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4" name="81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5" name="81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6" name="81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7" name="81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8" name="81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9" name="81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0" name="81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1" name="82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2" name="82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3" name="82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4" name="82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5" name="82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6" name="82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7" name="82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8" name="82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9" name="82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0" name="82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1" name="83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2" name="83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3" name="83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4" name="83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5" name="83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6" name="83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7" name="83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8" name="83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9" name="83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0" name="83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1" name="84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2" name="84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3" name="84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4" name="84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5" name="84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6" name="84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7" name="84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8" name="84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9" name="84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0" name="84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1" name="85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2" name="85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3" name="85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4" name="85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5" name="85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6" name="85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7" name="85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8" name="85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9" name="85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0" name="85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1" name="86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2" name="86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3" name="86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4" name="86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5" name="86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6" name="86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7" name="86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8" name="86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9" name="86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0" name="86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1" name="87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2" name="87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3" name="87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4" name="87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5" name="87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6" name="87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7" name="87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8" name="87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9" name="87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0" name="87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1" name="88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2" name="88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3" name="88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4" name="88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5" name="88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6" name="88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7" name="88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8" name="88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9" name="88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0" name="88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1" name="89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2" name="89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3" name="89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4" name="89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5" name="89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6" name="89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7" name="89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8" name="89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9" name="89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0" name="89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1" name="90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2" name="90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3" name="90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4" name="90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5" name="90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6" name="90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7" name="90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8" name="90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9" name="90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0" name="90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1" name="91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2" name="91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3" name="91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4" name="91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5" name="91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6" name="91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7" name="91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8" name="91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9" name="91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0" name="91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1" name="92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2" name="92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3" name="92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4" name="92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5" name="92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6" name="92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7" name="92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8" name="92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9" name="92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0" name="92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1" name="93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2" name="93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3" name="93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4" name="93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5" name="93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6" name="93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7" name="93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8" name="93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9" name="93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0" name="93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1" name="94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2" name="94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3" name="94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4" name="94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5" name="94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6" name="94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7" name="94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8" name="94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9" name="94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0" name="94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1" name="95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2" name="95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3" name="95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4" name="95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5" name="95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6" name="95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7" name="95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8" name="95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9" name="95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0" name="95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1" name="96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2" name="96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3" name="96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4" name="96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5" name="96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6" name="96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7" name="96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8" name="96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9" name="96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0" name="96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1" name="97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2" name="97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3" name="97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4" name="97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5" name="97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6" name="97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7" name="97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8" name="97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9" name="97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0" name="97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1" name="98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2" name="98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3" name="98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4" name="98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5" name="98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6" name="98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7" name="98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8" name="98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9" name="98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0" name="98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1" name="99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2" name="99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3" name="99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4" name="99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5" name="99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6" name="99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7" name="99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8" name="99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9" name="99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0" name="99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1" name="100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2" name="100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3" name="100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4" name="100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5" name="100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6" name="100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7" name="100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8" name="100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9" name="100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0" name="100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1" name="101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2" name="101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3" name="101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4" name="101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5" name="101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6" name="101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7" name="101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8" name="101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9" name="101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0" name="101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1" name="102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2" name="102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3" name="102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4" name="102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5" name="102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6" name="102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7" name="102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8" name="102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9" name="102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0" name="102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1" name="103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2" name="103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3" name="103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4" name="103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5" name="103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6" name="103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7" name="103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8" name="103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9" name="103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0" name="103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1" name="104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2" name="104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3" name="104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4" name="104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5" name="104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6" name="104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7" name="104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8" name="104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9" name="104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0" name="104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1" name="105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2" name="105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3" name="105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4" name="105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5" name="105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6" name="105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7" name="105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8" name="105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9" name="105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0" name="105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1" name="106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2" name="106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3" name="106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4" name="106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5" name="106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6" name="106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7" name="106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8" name="106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9" name="106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0" name="106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1" name="107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2" name="107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3" name="107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4" name="107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5" name="107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6" name="107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7" name="107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8" name="107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9" name="107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0" name="107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1" name="108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2" name="108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3" name="108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4" name="108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5" name="108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6" name="108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7" name="108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8" name="108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9" name="108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0" name="108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1" name="109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2" name="109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3" name="109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4" name="109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5" name="109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6" name="109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7" name="109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8" name="109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9" name="109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0" name="109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1" name="110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2" name="110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3" name="110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4" name="110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5" name="110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6" name="110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7" name="110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8" name="110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9" name="110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0" name="110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1" name="111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2" name="111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3" name="111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4" name="111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5" name="111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6" name="111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7" name="111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8" name="111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9" name="111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0" name="111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1" name="112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2" name="112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3" name="112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4" name="112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5" name="112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6" name="112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7" name="112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8" name="112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9" name="112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0" name="112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1" name="113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2" name="113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3" name="113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4" name="113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5" name="113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6" name="113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7" name="113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8" name="113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9" name="113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0" name="113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1" name="114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2" name="114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3" name="114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4" name="114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5" name="114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6" name="114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7" name="114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8" name="114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9" name="114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0" name="114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1" name="115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2" name="115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3" name="115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4" name="115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5" name="115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6" name="115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7" name="115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8" name="115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9" name="115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0" name="115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1" name="116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2" name="116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3" name="116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4" name="116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5" name="116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6" name="116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7" name="116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8" name="116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9" name="116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0" name="116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1" name="117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2" name="117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3" name="117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4" name="117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5" name="117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6" name="117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7" name="117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8" name="117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9" name="117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1183105</xdr:colOff>
      <xdr:row>9</xdr:row>
      <xdr:rowOff>0</xdr:rowOff>
    </xdr:from>
    <xdr:ext cx="80211" cy="45719"/>
    <xdr:sp macro="" textlink="">
      <xdr:nvSpPr>
        <xdr:cNvPr id="1180" name="1179 CuadroTexto"/>
        <xdr:cNvSpPr txBox="1"/>
      </xdr:nvSpPr>
      <xdr:spPr>
        <a:xfrm flipH="1" flipV="1">
          <a:off x="22546319" y="58102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1183105</xdr:colOff>
      <xdr:row>9</xdr:row>
      <xdr:rowOff>0</xdr:rowOff>
    </xdr:from>
    <xdr:ext cx="80211" cy="45719"/>
    <xdr:sp macro="" textlink="">
      <xdr:nvSpPr>
        <xdr:cNvPr id="1181" name="1180 CuadroTexto"/>
        <xdr:cNvSpPr txBox="1"/>
      </xdr:nvSpPr>
      <xdr:spPr>
        <a:xfrm flipH="1" flipV="1">
          <a:off x="22546319" y="58102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82" name="118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83" name="118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84" name="118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85" name="118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86" name="118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87" name="118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88" name="118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89" name="118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0" name="118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1" name="119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2" name="119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3" name="119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4" name="119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5" name="119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6" name="119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7" name="119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8" name="119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199" name="119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0" name="119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1" name="120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2" name="120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3" name="120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4" name="120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5" name="120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6" name="120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7" name="120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8" name="120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09" name="120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0" name="120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1" name="121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2" name="121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3" name="121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4" name="121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5" name="121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6" name="121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7" name="121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8" name="121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19" name="121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0" name="121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1" name="122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2" name="122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3" name="122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4" name="122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5" name="122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6" name="122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7" name="122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8" name="122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29" name="122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0" name="122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1" name="123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2" name="123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3" name="123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4" name="123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5" name="123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6" name="123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7" name="123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8" name="123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39" name="123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0" name="123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1" name="124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2" name="124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3" name="124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4" name="124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5" name="124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6" name="124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7" name="124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8" name="124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49" name="124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0" name="124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1" name="125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2" name="125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3" name="125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4" name="125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5" name="125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6" name="125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7" name="125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8" name="125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59" name="125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0" name="125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1" name="126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2" name="126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3" name="126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4" name="126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5" name="126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6" name="126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7" name="126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8" name="126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69" name="126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0" name="126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1" name="127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2" name="127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3" name="127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4" name="127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5" name="127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6" name="127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7" name="127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8" name="127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79" name="127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0" name="127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1" name="128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2" name="128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3" name="128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4" name="128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5" name="128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6" name="128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7" name="128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8" name="128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89" name="128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0" name="128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1" name="129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2" name="129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3" name="129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4" name="129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5" name="129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6" name="129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7" name="129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8" name="129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299" name="129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0" name="129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1" name="130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2" name="130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3" name="130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4" name="130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5" name="130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6" name="130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7" name="130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8" name="130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09" name="130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0" name="130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1" name="131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2" name="131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3" name="131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4" name="131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5" name="131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6" name="131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7" name="131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8" name="131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19" name="131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0" name="131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1" name="132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2" name="132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3" name="132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4" name="132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5" name="132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6" name="132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7" name="132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8" name="132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29" name="132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0" name="132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1" name="133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2" name="133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3" name="133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4" name="133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5" name="133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6" name="133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7" name="133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8" name="133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39" name="133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0" name="133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1" name="134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2" name="134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3" name="134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4" name="134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5" name="134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6" name="134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7" name="134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8" name="134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49" name="134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0" name="134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1" name="135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2" name="135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3" name="135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4" name="135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5" name="135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6" name="135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7" name="135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8" name="135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59" name="135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0" name="135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1" name="136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2" name="136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3" name="136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4" name="136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5" name="136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6" name="136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7" name="136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8" name="136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69" name="136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0" name="136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1" name="137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2" name="137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3" name="137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4" name="137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5" name="137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6" name="137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7" name="137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8" name="137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79" name="137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0" name="137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1" name="138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2" name="138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3" name="138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4" name="138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5" name="138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6" name="138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7" name="138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8" name="138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89" name="138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0" name="138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1" name="139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2" name="139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3" name="139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4" name="139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5" name="139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6" name="139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7" name="139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8" name="139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399" name="139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0" name="139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1" name="140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2" name="140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3" name="140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4" name="140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5" name="140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6" name="140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7" name="140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8" name="140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09" name="140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0" name="140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1" name="141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2" name="141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3" name="141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4" name="141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5" name="141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6" name="141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7" name="141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8" name="141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19" name="141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0" name="141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1" name="142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2" name="142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3" name="142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4" name="142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5" name="142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6" name="142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7" name="142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8" name="142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29" name="142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0" name="142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1" name="143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2" name="143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3" name="143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4" name="143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5" name="143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6" name="143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7" name="143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8" name="143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39" name="143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0" name="143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1" name="144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2" name="144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3" name="144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4" name="144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5" name="144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6" name="144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7" name="144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8" name="144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49" name="144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0" name="144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1" name="145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2" name="145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3" name="145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4" name="145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5" name="145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6" name="145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7" name="145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8" name="145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59" name="145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0" name="145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1" name="146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2" name="146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3" name="146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4" name="146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5" name="146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6" name="146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7" name="146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8" name="146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69" name="146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0" name="146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1" name="147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2" name="147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3" name="147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4" name="147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5" name="147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6" name="147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7" name="147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8" name="147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79" name="147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0" name="147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1" name="148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2" name="148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3" name="148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4" name="148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5" name="148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6" name="148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7" name="148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8" name="148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89" name="148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0" name="148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1" name="149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2" name="149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3" name="149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4" name="149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5" name="149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6" name="149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7" name="149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8" name="149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499" name="149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0" name="149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1" name="150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2" name="150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3" name="150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4" name="150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5" name="150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6" name="150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7" name="150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8" name="150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09" name="150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0" name="150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1" name="151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2" name="151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3" name="151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4" name="151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5" name="151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6" name="151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7" name="151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8" name="151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19" name="151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0" name="151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1" name="152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2" name="152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3" name="152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4" name="152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5" name="152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6" name="152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7" name="152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8" name="152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29" name="152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0" name="152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1" name="153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2" name="153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3" name="153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4" name="153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5" name="153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6" name="153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7" name="153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8" name="153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39" name="153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0" name="153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1" name="154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2" name="154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3" name="154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4" name="154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5" name="154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6" name="154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7" name="154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8" name="1547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49" name="1548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50" name="1549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51" name="1550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52" name="1551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53" name="1552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54" name="1553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55" name="1554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56" name="1555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1557" name="1556 CuadroTexto"/>
        <xdr:cNvSpPr txBox="1"/>
      </xdr:nvSpPr>
      <xdr:spPr>
        <a:xfrm>
          <a:off x="21363214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58" name="155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59" name="155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0" name="155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1" name="156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2" name="156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3" name="156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4" name="156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5" name="156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6" name="156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7" name="156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8" name="156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69" name="156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0" name="156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1" name="157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2" name="157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3" name="157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4" name="157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5" name="157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6" name="157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7" name="157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8" name="157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79" name="157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0" name="157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1" name="158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2" name="158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3" name="158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4" name="158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5" name="158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6" name="158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7" name="158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8" name="158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89" name="158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0" name="158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1" name="159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2" name="159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3" name="159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4" name="159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5" name="159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6" name="159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7" name="159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8" name="159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99" name="159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0" name="159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1" name="160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2" name="160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3" name="160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4" name="160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5" name="160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6" name="160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7" name="160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8" name="160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09" name="160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0" name="160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1" name="161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2" name="161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3" name="161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4" name="161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5" name="161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6" name="161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7" name="161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8" name="161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19" name="161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0" name="161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1" name="162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2" name="162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3" name="162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4" name="162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5" name="162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6" name="162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7" name="162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8" name="162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29" name="162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0" name="162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1" name="163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2" name="163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3" name="163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4" name="163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5" name="163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6" name="163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7" name="163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8" name="163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39" name="163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0" name="163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1" name="164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2" name="164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3" name="164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4" name="164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5" name="164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6" name="164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7" name="164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8" name="164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49" name="164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0" name="164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1" name="165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2" name="165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3" name="165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4" name="165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5" name="165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6" name="165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7" name="165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8" name="165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59" name="165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0" name="165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1" name="166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2" name="166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3" name="166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4" name="166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5" name="166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6" name="166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7" name="166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8" name="166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69" name="166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0" name="166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1" name="167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2" name="167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3" name="167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4" name="167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5" name="167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6" name="167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7" name="167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8" name="167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79" name="167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0" name="167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1" name="168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2" name="168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3" name="168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4" name="168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5" name="168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6" name="168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7" name="168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8" name="168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89" name="168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0" name="168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1" name="169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2" name="169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3" name="169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4" name="169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5" name="169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6" name="169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7" name="169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8" name="169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99" name="169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0" name="169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1" name="170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2" name="170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3" name="170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4" name="170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5" name="170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6" name="170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7" name="170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8" name="170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09" name="170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0" name="170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1" name="171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2" name="171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3" name="171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4" name="171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5" name="171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6" name="171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7" name="171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8" name="171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19" name="171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0" name="171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1" name="172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2" name="172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3" name="172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4" name="172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5" name="172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6" name="172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7" name="172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8" name="172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29" name="172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0" name="172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1" name="173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2" name="173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3" name="173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4" name="173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5" name="173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6" name="173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7" name="173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8" name="173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39" name="173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0" name="173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1" name="174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2" name="174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3" name="174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4" name="174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5" name="174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1183105</xdr:colOff>
      <xdr:row>9</xdr:row>
      <xdr:rowOff>0</xdr:rowOff>
    </xdr:from>
    <xdr:ext cx="80211" cy="45719"/>
    <xdr:sp macro="" textlink="">
      <xdr:nvSpPr>
        <xdr:cNvPr id="1746" name="1745 CuadroTexto"/>
        <xdr:cNvSpPr txBox="1"/>
      </xdr:nvSpPr>
      <xdr:spPr>
        <a:xfrm flipH="1" flipV="1">
          <a:off x="25961712" y="58102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1183105</xdr:colOff>
      <xdr:row>9</xdr:row>
      <xdr:rowOff>0</xdr:rowOff>
    </xdr:from>
    <xdr:ext cx="80211" cy="45719"/>
    <xdr:sp macro="" textlink="">
      <xdr:nvSpPr>
        <xdr:cNvPr id="1747" name="1746 CuadroTexto"/>
        <xdr:cNvSpPr txBox="1"/>
      </xdr:nvSpPr>
      <xdr:spPr>
        <a:xfrm flipH="1" flipV="1">
          <a:off x="25961712" y="58102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8" name="174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49" name="174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0" name="174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1" name="175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2" name="175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3" name="175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4" name="175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5" name="175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6" name="175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7" name="175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8" name="175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59" name="175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0" name="175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1" name="176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2" name="176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3" name="176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4" name="176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5" name="176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6" name="176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7" name="176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8" name="176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69" name="176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0" name="176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1" name="177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2" name="177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3" name="177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4" name="177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5" name="177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6" name="177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7" name="177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8" name="177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79" name="177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0" name="177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1" name="178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2" name="178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3" name="178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4" name="178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5" name="178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6" name="178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7" name="178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8" name="178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89" name="178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0" name="178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1" name="179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2" name="179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3" name="179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4" name="179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5" name="179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6" name="179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7" name="179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8" name="179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99" name="179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0" name="179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1" name="180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2" name="180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3" name="180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4" name="180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5" name="180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6" name="180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7" name="180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8" name="180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09" name="180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0" name="180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1" name="181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2" name="181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3" name="181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4" name="181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5" name="181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6" name="181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7" name="181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8" name="181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19" name="181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0" name="181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1" name="182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2" name="182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3" name="182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4" name="182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5" name="182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6" name="182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7" name="182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8" name="182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29" name="182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0" name="182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1" name="183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2" name="183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3" name="183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4" name="183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5" name="183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6" name="183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7" name="183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8" name="183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39" name="183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0" name="183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1" name="184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2" name="184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3" name="184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4" name="184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5" name="184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6" name="184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7" name="184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8" name="184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49" name="184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0" name="184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1" name="185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2" name="185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3" name="185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4" name="185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5" name="185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6" name="185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7" name="185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8" name="185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59" name="185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0" name="185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1" name="186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2" name="186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3" name="186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4" name="186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5" name="186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6" name="186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7" name="186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8" name="186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69" name="186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0" name="186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1" name="187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2" name="187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3" name="187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4" name="187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5" name="187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6" name="187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7" name="187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8" name="187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79" name="187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0" name="187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1" name="188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2" name="188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3" name="188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4" name="188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5" name="188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6" name="188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7" name="188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8" name="188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89" name="188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0" name="188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1" name="189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2" name="189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3" name="189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4" name="189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5" name="189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6" name="189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7" name="189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8" name="189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99" name="189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0" name="189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1" name="190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2" name="190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3" name="190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4" name="190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5" name="190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6" name="190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7" name="190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8" name="190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09" name="190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0" name="190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1" name="191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2" name="191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3" name="191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4" name="191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5" name="191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6" name="191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7" name="191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8" name="191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19" name="191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0" name="191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1" name="192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2" name="192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3" name="192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4" name="192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5" name="192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6" name="192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7" name="192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8" name="192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29" name="192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0" name="192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1" name="193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2" name="193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3" name="193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4" name="193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5" name="193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6" name="193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7" name="193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8" name="193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39" name="193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0" name="193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1" name="194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2" name="194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3" name="194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4" name="194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5" name="194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6" name="194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7" name="194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8" name="194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49" name="194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0" name="194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1" name="195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2" name="195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3" name="195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4" name="195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5" name="195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6" name="195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7" name="195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8" name="195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59" name="195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0" name="195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1" name="196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2" name="196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3" name="196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4" name="196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5" name="196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6" name="196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7" name="196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8" name="196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69" name="196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0" name="196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1" name="197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2" name="197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3" name="197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4" name="197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5" name="197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6" name="197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7" name="197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8" name="197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79" name="197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0" name="197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1" name="198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2" name="198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3" name="198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4" name="198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5" name="198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6" name="198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7" name="198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8" name="198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89" name="198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0" name="198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1" name="199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2" name="199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3" name="199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4" name="199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5" name="199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6" name="199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7" name="199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8" name="199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99" name="199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0" name="199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1" name="200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2" name="200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3" name="200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4" name="200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5" name="200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6" name="200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7" name="200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8" name="200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09" name="200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0" name="200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1" name="201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2" name="201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3" name="201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4" name="201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5" name="201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6" name="201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7" name="201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8" name="201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19" name="201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0" name="201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1" name="202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2" name="202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3" name="202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4" name="202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5" name="202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6" name="202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7" name="202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8" name="202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29" name="202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0" name="202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1" name="203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2" name="203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3" name="203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4" name="203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5" name="203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6" name="203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7" name="203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8" name="203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39" name="203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0" name="203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1" name="204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2" name="204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3" name="204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4" name="204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5" name="204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6" name="204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7" name="204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8" name="204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49" name="204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0" name="204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1" name="205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2" name="205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3" name="205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4" name="205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5" name="205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6" name="205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7" name="205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8" name="205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59" name="205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0" name="205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1" name="206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2" name="206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3" name="206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4" name="206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5" name="206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6" name="206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7" name="206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8" name="206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69" name="206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0" name="206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1" name="207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2" name="207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3" name="207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4" name="207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5" name="207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6" name="207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7" name="207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8" name="207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79" name="207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0" name="207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1" name="208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2" name="208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3" name="208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4" name="208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5" name="208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6" name="208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7" name="208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8" name="208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89" name="208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0" name="208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1" name="209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2" name="209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3" name="209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4" name="209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5" name="209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6" name="209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7" name="209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8" name="209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99" name="209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0" name="209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1" name="210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2" name="210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3" name="210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4" name="210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5" name="210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6" name="210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7" name="210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8" name="210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09" name="210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0" name="210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1" name="211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2" name="211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3" name="211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4" name="2113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5" name="2114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6" name="2115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7" name="2116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8" name="2117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19" name="2118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20" name="2119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21" name="2120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22" name="2121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23" name="2122 CuadroTexto"/>
        <xdr:cNvSpPr txBox="1"/>
      </xdr:nvSpPr>
      <xdr:spPr>
        <a:xfrm>
          <a:off x="2477860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8</xdr:row>
      <xdr:rowOff>180975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337851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8</xdr:row>
      <xdr:rowOff>180975</xdr:rowOff>
    </xdr:from>
    <xdr:ext cx="184731" cy="264560"/>
    <xdr:sp macro="" textlink="">
      <xdr:nvSpPr>
        <xdr:cNvPr id="3" name="2 CuadroTexto"/>
        <xdr:cNvSpPr txBox="1"/>
      </xdr:nvSpPr>
      <xdr:spPr>
        <a:xfrm>
          <a:off x="337851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8" name="7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0" name="9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2" name="51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3" name="52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4" name="53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5" name="54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6" name="55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7" name="56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8" name="57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59" name="58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0" name="59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1" name="60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2" name="61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3" name="62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4" name="63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5" name="64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6" name="65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7" name="66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8" name="67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69" name="68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84731" cy="264560"/>
    <xdr:sp macro="" textlink="">
      <xdr:nvSpPr>
        <xdr:cNvPr id="70" name="69 CuadroTexto"/>
        <xdr:cNvSpPr txBox="1"/>
      </xdr:nvSpPr>
      <xdr:spPr>
        <a:xfrm>
          <a:off x="3378517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8</xdr:row>
      <xdr:rowOff>180975</xdr:rowOff>
    </xdr:from>
    <xdr:ext cx="184731" cy="264560"/>
    <xdr:sp macro="" textlink="">
      <xdr:nvSpPr>
        <xdr:cNvPr id="71" name="70 CuadroTexto"/>
        <xdr:cNvSpPr txBox="1"/>
      </xdr:nvSpPr>
      <xdr:spPr>
        <a:xfrm>
          <a:off x="3014662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9</xdr:row>
      <xdr:rowOff>0</xdr:rowOff>
    </xdr:from>
    <xdr:ext cx="80211" cy="45719"/>
    <xdr:sp macro="" textlink="">
      <xdr:nvSpPr>
        <xdr:cNvPr id="72" name="71 CuadroTexto"/>
        <xdr:cNvSpPr txBox="1"/>
      </xdr:nvSpPr>
      <xdr:spPr>
        <a:xfrm flipH="1" flipV="1">
          <a:off x="29491405" y="9839325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3" name="72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4" name="73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5" name="74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6" name="75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7" name="76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8" name="77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79" name="78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" name="79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" name="80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" name="81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" name="82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" name="83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" name="84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6" name="85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7" name="86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8" name="87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9" name="88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0" name="89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1" name="90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2" name="91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3" name="92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4" name="93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5" name="94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6" name="95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7" name="96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8" name="97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99" name="98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0" name="99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1" name="100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2" name="101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3" name="102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4" name="103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5" name="104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6" name="105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7" name="106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8" name="107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09" name="108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0" name="109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1" name="110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2" name="111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3" name="112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4" name="113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5" name="114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6" name="115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7" name="116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8" name="117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9" name="118 CuadroTexto"/>
        <xdr:cNvSpPr txBox="1"/>
      </xdr:nvSpPr>
      <xdr:spPr>
        <a:xfrm>
          <a:off x="30146625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0" name="11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1" name="12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2" name="12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3" name="12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4" name="12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5" name="12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6" name="12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7" name="12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8" name="12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29" name="12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0" name="12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1" name="13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2" name="13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3" name="13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4" name="13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5" name="13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6" name="13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7" name="13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8" name="13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39" name="13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0" name="13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1" name="14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2" name="14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3" name="14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4" name="14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5" name="14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6" name="14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7" name="14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8" name="14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49" name="14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0" name="14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1" name="15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2" name="15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3" name="15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4" name="15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5" name="15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6" name="15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7" name="15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8" name="15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59" name="15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0" name="15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1" name="16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2" name="16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3" name="16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4" name="16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5" name="16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6" name="16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7" name="16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8" name="16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69" name="16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0" name="16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1" name="17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2" name="17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3" name="17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4" name="17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5" name="17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6" name="17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7" name="17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8" name="177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79" name="178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80" name="179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81" name="180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82" name="181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83" name="182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84" name="183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85" name="18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186" name="18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1183105</xdr:colOff>
      <xdr:row>19</xdr:row>
      <xdr:rowOff>0</xdr:rowOff>
    </xdr:from>
    <xdr:ext cx="80211" cy="45719"/>
    <xdr:sp macro="" textlink="">
      <xdr:nvSpPr>
        <xdr:cNvPr id="187" name="186 CuadroTexto"/>
        <xdr:cNvSpPr txBox="1"/>
      </xdr:nvSpPr>
      <xdr:spPr>
        <a:xfrm flipH="1" flipV="1">
          <a:off x="29491405" y="4819650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88" name="18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89" name="18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0" name="18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1" name="19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2" name="19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3" name="19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4" name="19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5" name="19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6" name="19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7" name="19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8" name="19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99" name="19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0" name="19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1" name="20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2" name="20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" name="20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" name="20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" name="20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" name="20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" name="20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8" name="20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9" name="20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0" name="20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1" name="21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2" name="21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3" name="21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4" name="21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5" name="21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6" name="21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7" name="21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8" name="21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19" name="21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0" name="21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1" name="22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2" name="22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3" name="22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4" name="22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5" name="224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6" name="225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7" name="226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8" name="227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29" name="228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30" name="229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31" name="230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32" name="231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33" name="232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34" name="233 CuadroTexto"/>
        <xdr:cNvSpPr txBox="1"/>
      </xdr:nvSpPr>
      <xdr:spPr>
        <a:xfrm>
          <a:off x="301466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235" name="234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236" name="235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84731" cy="264560"/>
    <xdr:sp macro="" textlink="">
      <xdr:nvSpPr>
        <xdr:cNvPr id="237" name="236 CuadroTexto"/>
        <xdr:cNvSpPr txBox="1"/>
      </xdr:nvSpPr>
      <xdr:spPr>
        <a:xfrm>
          <a:off x="337851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18</xdr:col>
      <xdr:colOff>1183105</xdr:colOff>
      <xdr:row>19</xdr:row>
      <xdr:rowOff>0</xdr:rowOff>
    </xdr:from>
    <xdr:ext cx="80211" cy="45719"/>
    <xdr:sp macro="" textlink="">
      <xdr:nvSpPr>
        <xdr:cNvPr id="238" name="237 CuadroTexto"/>
        <xdr:cNvSpPr txBox="1"/>
      </xdr:nvSpPr>
      <xdr:spPr>
        <a:xfrm flipH="1" flipV="1">
          <a:off x="20423605" y="8776607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19</xdr:col>
      <xdr:colOff>1183105</xdr:colOff>
      <xdr:row>19</xdr:row>
      <xdr:rowOff>0</xdr:rowOff>
    </xdr:from>
    <xdr:ext cx="80211" cy="45719"/>
    <xdr:sp macro="" textlink="">
      <xdr:nvSpPr>
        <xdr:cNvPr id="239" name="238 CuadroTexto"/>
        <xdr:cNvSpPr txBox="1"/>
      </xdr:nvSpPr>
      <xdr:spPr>
        <a:xfrm flipH="1" flipV="1">
          <a:off x="20423605" y="8776607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20</xdr:col>
      <xdr:colOff>1183105</xdr:colOff>
      <xdr:row>19</xdr:row>
      <xdr:rowOff>0</xdr:rowOff>
    </xdr:from>
    <xdr:ext cx="80211" cy="45719"/>
    <xdr:sp macro="" textlink="">
      <xdr:nvSpPr>
        <xdr:cNvPr id="240" name="239 CuadroTexto"/>
        <xdr:cNvSpPr txBox="1"/>
      </xdr:nvSpPr>
      <xdr:spPr>
        <a:xfrm flipH="1" flipV="1">
          <a:off x="23838998" y="8300357"/>
          <a:ext cx="8021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G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tabSelected="1" view="pageBreakPreview" topLeftCell="N1" zoomScale="74" zoomScaleNormal="100" zoomScaleSheetLayoutView="74" workbookViewId="0">
      <pane ySplit="5" topLeftCell="A6" activePane="bottomLeft" state="frozen"/>
      <selection pane="bottomLeft" activeCell="S39" sqref="S39"/>
    </sheetView>
  </sheetViews>
  <sheetFormatPr baseColWidth="10" defaultRowHeight="14.25" x14ac:dyDescent="0.2"/>
  <cols>
    <col min="1" max="1" width="5.140625" style="43" customWidth="1"/>
    <col min="2" max="2" width="7.85546875" style="49" bestFit="1" customWidth="1"/>
    <col min="3" max="3" width="17.7109375" style="49" customWidth="1"/>
    <col min="4" max="4" width="54.5703125" style="49" customWidth="1"/>
    <col min="5" max="5" width="25.85546875" style="49" customWidth="1"/>
    <col min="6" max="6" width="27.42578125" style="49" customWidth="1"/>
    <col min="7" max="7" width="15.85546875" style="49" customWidth="1"/>
    <col min="8" max="8" width="15.5703125" style="43" customWidth="1"/>
    <col min="9" max="9" width="16.140625" style="43" customWidth="1"/>
    <col min="10" max="10" width="16.42578125" style="43" customWidth="1"/>
    <col min="11" max="11" width="16.140625" style="43" customWidth="1"/>
    <col min="12" max="12" width="33.5703125" style="46" customWidth="1"/>
    <col min="13" max="13" width="25.7109375" style="46" customWidth="1"/>
    <col min="14" max="14" width="25.5703125" style="46" customWidth="1"/>
    <col min="15" max="15" width="28.5703125" style="46" customWidth="1"/>
    <col min="16" max="16" width="27.5703125" style="163" customWidth="1"/>
    <col min="17" max="17" width="23.5703125" style="64" customWidth="1"/>
    <col min="18" max="18" width="31" style="64" customWidth="1"/>
    <col min="19" max="19" width="34.140625" style="43" customWidth="1"/>
    <col min="20" max="20" width="21.28515625" style="43" customWidth="1"/>
    <col min="21" max="21" width="24" style="43" customWidth="1"/>
    <col min="22" max="16384" width="11.42578125" style="43"/>
  </cols>
  <sheetData>
    <row r="1" spans="1:20" s="69" customFormat="1" ht="18" x14ac:dyDescent="0.25">
      <c r="A1" s="383" t="s">
        <v>539</v>
      </c>
      <c r="B1" s="383"/>
      <c r="C1" s="383"/>
      <c r="D1" s="383"/>
      <c r="E1" s="383"/>
      <c r="F1" s="68"/>
      <c r="G1" s="68"/>
      <c r="H1" s="68"/>
      <c r="I1" s="68"/>
      <c r="J1" s="68"/>
      <c r="K1" s="68"/>
      <c r="L1" s="68"/>
      <c r="M1" s="68"/>
      <c r="N1" s="68"/>
      <c r="O1" s="68"/>
      <c r="P1" s="272"/>
      <c r="Q1" s="68"/>
      <c r="R1" s="68"/>
    </row>
    <row r="2" spans="1:20" s="69" customFormat="1" ht="18" customHeight="1" x14ac:dyDescent="0.25">
      <c r="A2" s="383" t="s">
        <v>540</v>
      </c>
      <c r="B2" s="383"/>
      <c r="C2" s="383"/>
      <c r="D2" s="383"/>
      <c r="E2" s="383"/>
      <c r="F2" s="68"/>
      <c r="G2" s="68"/>
      <c r="H2" s="68"/>
      <c r="I2" s="68"/>
      <c r="J2" s="68"/>
      <c r="K2" s="68"/>
      <c r="L2" s="68"/>
      <c r="M2" s="68"/>
      <c r="N2" s="68"/>
      <c r="O2" s="68"/>
      <c r="P2" s="272"/>
      <c r="Q2" s="68"/>
      <c r="R2" s="68"/>
    </row>
    <row r="3" spans="1:20" s="69" customFormat="1" ht="18.75" customHeight="1" thickBot="1" x14ac:dyDescent="0.3">
      <c r="A3" s="394" t="s">
        <v>565</v>
      </c>
      <c r="B3" s="394"/>
      <c r="C3" s="394"/>
      <c r="D3" s="394"/>
      <c r="E3" s="394"/>
      <c r="F3" s="70"/>
      <c r="G3" s="70"/>
      <c r="H3" s="70"/>
      <c r="I3" s="70"/>
      <c r="J3" s="70"/>
      <c r="K3" s="70"/>
      <c r="L3" s="70"/>
      <c r="M3" s="70"/>
      <c r="N3" s="70"/>
      <c r="O3" s="70"/>
      <c r="P3" s="273"/>
      <c r="Q3" s="70"/>
      <c r="R3" s="70"/>
      <c r="S3" s="70"/>
      <c r="T3" s="70"/>
    </row>
    <row r="4" spans="1:20" s="71" customFormat="1" ht="30.75" customHeight="1" x14ac:dyDescent="0.2">
      <c r="A4" s="384" t="s">
        <v>1</v>
      </c>
      <c r="B4" s="386" t="s">
        <v>2</v>
      </c>
      <c r="C4" s="388" t="s">
        <v>356</v>
      </c>
      <c r="D4" s="390" t="s">
        <v>3</v>
      </c>
      <c r="E4" s="392" t="s">
        <v>4</v>
      </c>
      <c r="F4" s="393"/>
      <c r="G4" s="372" t="s">
        <v>5</v>
      </c>
      <c r="H4" s="372"/>
      <c r="I4" s="372" t="s">
        <v>352</v>
      </c>
      <c r="J4" s="372" t="s">
        <v>425</v>
      </c>
      <c r="K4" s="372" t="s">
        <v>359</v>
      </c>
      <c r="L4" s="372" t="s">
        <v>426</v>
      </c>
      <c r="M4" s="372" t="s">
        <v>427</v>
      </c>
      <c r="N4" s="372" t="s">
        <v>428</v>
      </c>
      <c r="O4" s="372" t="s">
        <v>429</v>
      </c>
      <c r="P4" s="370" t="s">
        <v>354</v>
      </c>
      <c r="Q4" s="370" t="s">
        <v>355</v>
      </c>
      <c r="R4" s="379" t="s">
        <v>116</v>
      </c>
      <c r="S4" s="379" t="s">
        <v>604</v>
      </c>
    </row>
    <row r="5" spans="1:20" s="71" customFormat="1" ht="16.5" thickBot="1" x14ac:dyDescent="0.25">
      <c r="A5" s="385"/>
      <c r="B5" s="387"/>
      <c r="C5" s="389"/>
      <c r="D5" s="391"/>
      <c r="E5" s="72" t="s">
        <v>6</v>
      </c>
      <c r="F5" s="72" t="s">
        <v>117</v>
      </c>
      <c r="G5" s="73" t="s">
        <v>7</v>
      </c>
      <c r="H5" s="73" t="s">
        <v>8</v>
      </c>
      <c r="I5" s="378"/>
      <c r="J5" s="378"/>
      <c r="K5" s="378"/>
      <c r="L5" s="378"/>
      <c r="M5" s="378"/>
      <c r="N5" s="378"/>
      <c r="O5" s="378"/>
      <c r="P5" s="371"/>
      <c r="Q5" s="371"/>
      <c r="R5" s="380"/>
      <c r="S5" s="380"/>
    </row>
    <row r="6" spans="1:20" s="69" customFormat="1" ht="16.5" thickBot="1" x14ac:dyDescent="0.25">
      <c r="A6" s="373" t="s">
        <v>564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5"/>
      <c r="S6" s="328"/>
    </row>
    <row r="7" spans="1:20" s="75" customFormat="1" ht="51" x14ac:dyDescent="0.2">
      <c r="A7" s="143">
        <v>1</v>
      </c>
      <c r="B7" s="144">
        <v>116139</v>
      </c>
      <c r="C7" s="144" t="s">
        <v>416</v>
      </c>
      <c r="D7" s="145" t="s">
        <v>118</v>
      </c>
      <c r="E7" s="145" t="s">
        <v>119</v>
      </c>
      <c r="F7" s="145" t="s">
        <v>119</v>
      </c>
      <c r="G7" s="146">
        <v>1404356</v>
      </c>
      <c r="H7" s="146">
        <v>1458610</v>
      </c>
      <c r="I7" s="146" t="s">
        <v>541</v>
      </c>
      <c r="J7" s="147">
        <v>140</v>
      </c>
      <c r="K7" s="147">
        <v>30</v>
      </c>
      <c r="L7" s="149" t="s">
        <v>430</v>
      </c>
      <c r="M7" s="150" t="s">
        <v>553</v>
      </c>
      <c r="N7" s="148" t="s">
        <v>432</v>
      </c>
      <c r="O7" s="148" t="s">
        <v>433</v>
      </c>
      <c r="P7" s="151">
        <v>600000000</v>
      </c>
      <c r="Q7" s="151">
        <v>500000000</v>
      </c>
      <c r="R7" s="151">
        <f>177470000+322530000</f>
        <v>500000000</v>
      </c>
      <c r="S7" s="284">
        <v>0</v>
      </c>
    </row>
    <row r="8" spans="1:20" s="75" customFormat="1" ht="38.25" x14ac:dyDescent="0.2">
      <c r="A8" s="76">
        <v>2</v>
      </c>
      <c r="B8" s="42">
        <v>24234</v>
      </c>
      <c r="C8" s="42" t="s">
        <v>416</v>
      </c>
      <c r="D8" s="32" t="s">
        <v>120</v>
      </c>
      <c r="E8" s="32" t="s">
        <v>41</v>
      </c>
      <c r="F8" s="32" t="s">
        <v>121</v>
      </c>
      <c r="G8" s="77">
        <v>68038</v>
      </c>
      <c r="H8" s="77">
        <v>70131</v>
      </c>
      <c r="I8" s="77" t="s">
        <v>541</v>
      </c>
      <c r="J8" s="78">
        <v>27.45</v>
      </c>
      <c r="K8" s="78">
        <v>6.61</v>
      </c>
      <c r="L8" s="31" t="s">
        <v>434</v>
      </c>
      <c r="M8" s="139" t="s">
        <v>553</v>
      </c>
      <c r="N8" s="57" t="s">
        <v>432</v>
      </c>
      <c r="O8" s="57" t="s">
        <v>435</v>
      </c>
      <c r="P8" s="79">
        <v>250000000</v>
      </c>
      <c r="Q8" s="79">
        <v>489185754</v>
      </c>
      <c r="R8" s="79">
        <f>14200000+160425000+155000000</f>
        <v>329625000</v>
      </c>
      <c r="S8" s="271">
        <f>14200000+160425000+155000000</f>
        <v>329625000</v>
      </c>
    </row>
    <row r="9" spans="1:20" s="152" customFormat="1" ht="39.75" customHeight="1" x14ac:dyDescent="0.2">
      <c r="A9" s="80">
        <v>3</v>
      </c>
      <c r="B9" s="42">
        <v>136626</v>
      </c>
      <c r="C9" s="42" t="s">
        <v>416</v>
      </c>
      <c r="D9" s="32" t="s">
        <v>122</v>
      </c>
      <c r="E9" s="32" t="s">
        <v>123</v>
      </c>
      <c r="F9" s="32" t="s">
        <v>123</v>
      </c>
      <c r="G9" s="77">
        <v>909395</v>
      </c>
      <c r="H9" s="77">
        <v>918658</v>
      </c>
      <c r="I9" s="77" t="s">
        <v>541</v>
      </c>
      <c r="J9" s="78">
        <v>100.6</v>
      </c>
      <c r="K9" s="78">
        <v>18.579999999999998</v>
      </c>
      <c r="L9" s="31" t="s">
        <v>430</v>
      </c>
      <c r="M9" s="139" t="s">
        <v>553</v>
      </c>
      <c r="N9" s="57" t="s">
        <v>432</v>
      </c>
      <c r="O9" s="57" t="s">
        <v>436</v>
      </c>
      <c r="P9" s="79">
        <v>500000000</v>
      </c>
      <c r="Q9" s="79">
        <v>1209322582.1400001</v>
      </c>
      <c r="R9" s="79">
        <v>500000000</v>
      </c>
      <c r="S9" s="285">
        <v>0</v>
      </c>
    </row>
    <row r="10" spans="1:20" s="152" customFormat="1" ht="76.5" x14ac:dyDescent="0.2">
      <c r="A10" s="76">
        <v>4</v>
      </c>
      <c r="B10" s="42">
        <v>60132</v>
      </c>
      <c r="C10" s="42" t="s">
        <v>416</v>
      </c>
      <c r="D10" s="32" t="s">
        <v>124</v>
      </c>
      <c r="E10" s="32" t="s">
        <v>125</v>
      </c>
      <c r="F10" s="32" t="s">
        <v>126</v>
      </c>
      <c r="G10" s="77">
        <v>494296</v>
      </c>
      <c r="H10" s="77">
        <v>491831</v>
      </c>
      <c r="I10" s="77" t="s">
        <v>541</v>
      </c>
      <c r="J10" s="78">
        <v>340.27</v>
      </c>
      <c r="K10" s="78">
        <v>3</v>
      </c>
      <c r="L10" s="31" t="s">
        <v>434</v>
      </c>
      <c r="M10" s="139" t="s">
        <v>553</v>
      </c>
      <c r="N10" s="57" t="s">
        <v>432</v>
      </c>
      <c r="O10" s="57" t="s">
        <v>437</v>
      </c>
      <c r="P10" s="79">
        <v>225000000</v>
      </c>
      <c r="Q10" s="79">
        <v>150000000</v>
      </c>
      <c r="R10" s="79">
        <f>54330401+95669599</f>
        <v>150000000</v>
      </c>
      <c r="S10" s="271">
        <f>54330401+95669599</f>
        <v>150000000</v>
      </c>
    </row>
    <row r="11" spans="1:20" s="152" customFormat="1" ht="25.5" x14ac:dyDescent="0.2">
      <c r="A11" s="76">
        <v>8</v>
      </c>
      <c r="B11" s="42">
        <v>132258</v>
      </c>
      <c r="C11" s="42" t="s">
        <v>416</v>
      </c>
      <c r="D11" s="32" t="s">
        <v>136</v>
      </c>
      <c r="E11" s="32" t="s">
        <v>35</v>
      </c>
      <c r="F11" s="32" t="s">
        <v>137</v>
      </c>
      <c r="G11" s="77">
        <v>118971</v>
      </c>
      <c r="H11" s="77">
        <v>117584</v>
      </c>
      <c r="I11" s="77" t="s">
        <v>541</v>
      </c>
      <c r="J11" s="78">
        <v>45.8</v>
      </c>
      <c r="K11" s="78">
        <v>8.89</v>
      </c>
      <c r="L11" s="31" t="s">
        <v>556</v>
      </c>
      <c r="M11" s="139" t="s">
        <v>557</v>
      </c>
      <c r="N11" s="57" t="s">
        <v>432</v>
      </c>
      <c r="O11" s="57" t="s">
        <v>442</v>
      </c>
      <c r="P11" s="79">
        <v>30000000</v>
      </c>
      <c r="Q11" s="79">
        <v>48948244</v>
      </c>
      <c r="R11" s="79">
        <f>4400000+25600000</f>
        <v>30000000</v>
      </c>
      <c r="S11" s="271">
        <f>4400000+25600000</f>
        <v>30000000</v>
      </c>
    </row>
    <row r="12" spans="1:20" s="152" customFormat="1" ht="25.5" x14ac:dyDescent="0.2">
      <c r="A12" s="76">
        <v>12</v>
      </c>
      <c r="B12" s="42">
        <v>72220</v>
      </c>
      <c r="C12" s="42" t="s">
        <v>416</v>
      </c>
      <c r="D12" s="32" t="s">
        <v>156</v>
      </c>
      <c r="E12" s="32" t="s">
        <v>80</v>
      </c>
      <c r="F12" s="32" t="s">
        <v>157</v>
      </c>
      <c r="G12" s="77">
        <v>48459</v>
      </c>
      <c r="H12" s="77">
        <v>48363</v>
      </c>
      <c r="I12" s="77" t="s">
        <v>542</v>
      </c>
      <c r="J12" s="78">
        <v>27.92</v>
      </c>
      <c r="K12" s="78">
        <v>0</v>
      </c>
      <c r="L12" s="81" t="s">
        <v>440</v>
      </c>
      <c r="M12" s="139" t="s">
        <v>558</v>
      </c>
      <c r="N12" s="57" t="s">
        <v>432</v>
      </c>
      <c r="O12" s="57" t="s">
        <v>442</v>
      </c>
      <c r="P12" s="79">
        <v>5000000</v>
      </c>
      <c r="Q12" s="79">
        <v>36042374</v>
      </c>
      <c r="R12" s="79">
        <f>800000+4200000</f>
        <v>5000000</v>
      </c>
      <c r="S12" s="271">
        <f>800000+4200000</f>
        <v>5000000</v>
      </c>
    </row>
    <row r="13" spans="1:20" s="152" customFormat="1" ht="47.25" customHeight="1" x14ac:dyDescent="0.2">
      <c r="A13" s="80">
        <v>5</v>
      </c>
      <c r="B13" s="42">
        <v>66159</v>
      </c>
      <c r="C13" s="42" t="s">
        <v>416</v>
      </c>
      <c r="D13" s="32" t="s">
        <v>127</v>
      </c>
      <c r="E13" s="32" t="s">
        <v>128</v>
      </c>
      <c r="F13" s="32" t="s">
        <v>129</v>
      </c>
      <c r="G13" s="77">
        <v>52915</v>
      </c>
      <c r="H13" s="77">
        <v>53169</v>
      </c>
      <c r="I13" s="77" t="s">
        <v>541</v>
      </c>
      <c r="J13" s="78">
        <v>37</v>
      </c>
      <c r="K13" s="78">
        <v>41.18</v>
      </c>
      <c r="L13" s="31" t="s">
        <v>438</v>
      </c>
      <c r="M13" s="139" t="s">
        <v>553</v>
      </c>
      <c r="N13" s="57" t="s">
        <v>432</v>
      </c>
      <c r="O13" s="57" t="s">
        <v>439</v>
      </c>
      <c r="P13" s="79">
        <v>70000000</v>
      </c>
      <c r="Q13" s="79">
        <v>70000000</v>
      </c>
      <c r="R13" s="79">
        <v>70000000</v>
      </c>
      <c r="S13" s="271">
        <v>70000000</v>
      </c>
    </row>
    <row r="14" spans="1:20" s="153" customFormat="1" ht="40.5" customHeight="1" x14ac:dyDescent="0.2">
      <c r="A14" s="76">
        <v>6</v>
      </c>
      <c r="B14" s="42">
        <v>100133</v>
      </c>
      <c r="C14" s="42" t="s">
        <v>416</v>
      </c>
      <c r="D14" s="32" t="s">
        <v>130</v>
      </c>
      <c r="E14" s="32" t="s">
        <v>131</v>
      </c>
      <c r="F14" s="32" t="s">
        <v>132</v>
      </c>
      <c r="G14" s="77">
        <v>55092</v>
      </c>
      <c r="H14" s="77">
        <v>55702</v>
      </c>
      <c r="I14" s="77" t="s">
        <v>541</v>
      </c>
      <c r="J14" s="78">
        <v>23.5</v>
      </c>
      <c r="K14" s="78">
        <v>5.2</v>
      </c>
      <c r="L14" s="81" t="s">
        <v>440</v>
      </c>
      <c r="M14" s="139" t="s">
        <v>431</v>
      </c>
      <c r="N14" s="57" t="s">
        <v>432</v>
      </c>
      <c r="O14" s="57" t="s">
        <v>439</v>
      </c>
      <c r="P14" s="79">
        <v>36561245</v>
      </c>
      <c r="Q14" s="79">
        <v>17419079</v>
      </c>
      <c r="R14" s="79">
        <v>17419000</v>
      </c>
      <c r="S14" s="271">
        <v>17419000</v>
      </c>
    </row>
    <row r="15" spans="1:20" s="152" customFormat="1" ht="51" x14ac:dyDescent="0.2">
      <c r="A15" s="80">
        <v>7</v>
      </c>
      <c r="B15" s="42">
        <v>130705</v>
      </c>
      <c r="C15" s="42" t="s">
        <v>416</v>
      </c>
      <c r="D15" s="32" t="s">
        <v>133</v>
      </c>
      <c r="E15" s="32" t="s">
        <v>134</v>
      </c>
      <c r="F15" s="32" t="s">
        <v>135</v>
      </c>
      <c r="G15" s="77">
        <v>127812</v>
      </c>
      <c r="H15" s="77">
        <v>131600</v>
      </c>
      <c r="I15" s="77" t="s">
        <v>541</v>
      </c>
      <c r="J15" s="78">
        <v>15.32</v>
      </c>
      <c r="K15" s="78">
        <v>5.1100000000000003</v>
      </c>
      <c r="L15" s="31" t="s">
        <v>434</v>
      </c>
      <c r="M15" s="139" t="s">
        <v>553</v>
      </c>
      <c r="N15" s="57" t="s">
        <v>432</v>
      </c>
      <c r="O15" s="57" t="s">
        <v>439</v>
      </c>
      <c r="P15" s="79">
        <v>150000000</v>
      </c>
      <c r="Q15" s="79">
        <v>310025494</v>
      </c>
      <c r="R15" s="79">
        <v>150000000</v>
      </c>
      <c r="S15" s="271">
        <v>150000000</v>
      </c>
    </row>
    <row r="16" spans="1:20" s="152" customFormat="1" ht="38.25" x14ac:dyDescent="0.2">
      <c r="A16" s="80">
        <v>9</v>
      </c>
      <c r="B16" s="42">
        <v>14834</v>
      </c>
      <c r="C16" s="42" t="s">
        <v>416</v>
      </c>
      <c r="D16" s="32" t="s">
        <v>360</v>
      </c>
      <c r="E16" s="32" t="s">
        <v>38</v>
      </c>
      <c r="F16" s="32" t="s">
        <v>138</v>
      </c>
      <c r="G16" s="77">
        <v>12802</v>
      </c>
      <c r="H16" s="77">
        <v>13678</v>
      </c>
      <c r="I16" s="77" t="s">
        <v>541</v>
      </c>
      <c r="J16" s="78">
        <v>15.5</v>
      </c>
      <c r="K16" s="78">
        <v>5.3</v>
      </c>
      <c r="L16" s="31" t="s">
        <v>438</v>
      </c>
      <c r="M16" s="139" t="s">
        <v>553</v>
      </c>
      <c r="N16" s="57" t="s">
        <v>432</v>
      </c>
      <c r="O16" s="57" t="s">
        <v>443</v>
      </c>
      <c r="P16" s="79">
        <v>24000000</v>
      </c>
      <c r="Q16" s="79">
        <v>40241781</v>
      </c>
      <c r="R16" s="79">
        <v>40000000</v>
      </c>
      <c r="S16" s="271">
        <v>40000000</v>
      </c>
    </row>
    <row r="17" spans="1:19" s="87" customFormat="1" ht="38.25" x14ac:dyDescent="0.2">
      <c r="A17" s="80">
        <v>15</v>
      </c>
      <c r="B17" s="42">
        <v>37470</v>
      </c>
      <c r="C17" s="42" t="s">
        <v>416</v>
      </c>
      <c r="D17" s="32" t="s">
        <v>353</v>
      </c>
      <c r="E17" s="32" t="s">
        <v>139</v>
      </c>
      <c r="F17" s="32" t="s">
        <v>140</v>
      </c>
      <c r="G17" s="77">
        <v>96470</v>
      </c>
      <c r="H17" s="77">
        <v>100046</v>
      </c>
      <c r="I17" s="77" t="s">
        <v>541</v>
      </c>
      <c r="J17" s="78">
        <v>42.6</v>
      </c>
      <c r="K17" s="78">
        <v>8.2200000000000006</v>
      </c>
      <c r="L17" s="81" t="s">
        <v>440</v>
      </c>
      <c r="M17" s="139" t="s">
        <v>558</v>
      </c>
      <c r="N17" s="57" t="s">
        <v>432</v>
      </c>
      <c r="O17" s="57" t="s">
        <v>439</v>
      </c>
      <c r="P17" s="79">
        <v>30000000</v>
      </c>
      <c r="Q17" s="79">
        <v>30000000</v>
      </c>
      <c r="R17" s="79">
        <v>30000000</v>
      </c>
      <c r="S17" s="271">
        <v>30000000</v>
      </c>
    </row>
    <row r="18" spans="1:19" s="86" customFormat="1" ht="38.25" x14ac:dyDescent="0.2">
      <c r="A18" s="76">
        <v>16</v>
      </c>
      <c r="B18" s="42">
        <v>2431</v>
      </c>
      <c r="C18" s="42" t="s">
        <v>416</v>
      </c>
      <c r="D18" s="32" t="s">
        <v>361</v>
      </c>
      <c r="E18" s="32" t="s">
        <v>141</v>
      </c>
      <c r="F18" s="32" t="s">
        <v>142</v>
      </c>
      <c r="G18" s="77">
        <v>9241</v>
      </c>
      <c r="H18" s="77">
        <v>9043</v>
      </c>
      <c r="I18" s="77" t="s">
        <v>541</v>
      </c>
      <c r="J18" s="78">
        <v>30.1</v>
      </c>
      <c r="K18" s="78">
        <v>6.98</v>
      </c>
      <c r="L18" s="81" t="s">
        <v>444</v>
      </c>
      <c r="M18" s="139" t="s">
        <v>558</v>
      </c>
      <c r="N18" s="57" t="s">
        <v>432</v>
      </c>
      <c r="O18" s="57" t="s">
        <v>439</v>
      </c>
      <c r="P18" s="79">
        <v>25000000</v>
      </c>
      <c r="Q18" s="79">
        <v>25000000</v>
      </c>
      <c r="R18" s="79">
        <v>25000000</v>
      </c>
      <c r="S18" s="271">
        <v>25000000</v>
      </c>
    </row>
    <row r="19" spans="1:19" s="152" customFormat="1" ht="51" x14ac:dyDescent="0.2">
      <c r="A19" s="76">
        <v>10</v>
      </c>
      <c r="B19" s="42">
        <v>10109</v>
      </c>
      <c r="C19" s="42" t="s">
        <v>416</v>
      </c>
      <c r="D19" s="32" t="s">
        <v>559</v>
      </c>
      <c r="E19" s="32" t="s">
        <v>141</v>
      </c>
      <c r="F19" s="32" t="s">
        <v>143</v>
      </c>
      <c r="G19" s="77">
        <v>143727</v>
      </c>
      <c r="H19" s="77">
        <v>148461</v>
      </c>
      <c r="I19" s="77" t="s">
        <v>541</v>
      </c>
      <c r="J19" s="78">
        <v>27.5</v>
      </c>
      <c r="K19" s="78">
        <v>5.29</v>
      </c>
      <c r="L19" s="31" t="s">
        <v>438</v>
      </c>
      <c r="M19" s="139" t="s">
        <v>553</v>
      </c>
      <c r="N19" s="57" t="s">
        <v>432</v>
      </c>
      <c r="O19" s="57" t="s">
        <v>439</v>
      </c>
      <c r="P19" s="79">
        <v>20000000</v>
      </c>
      <c r="Q19" s="79">
        <v>20000000</v>
      </c>
      <c r="R19" s="79">
        <v>20000000</v>
      </c>
      <c r="S19" s="271">
        <v>20000000</v>
      </c>
    </row>
    <row r="20" spans="1:19" s="86" customFormat="1" ht="38.25" x14ac:dyDescent="0.2">
      <c r="A20" s="80">
        <v>17</v>
      </c>
      <c r="B20" s="42">
        <v>96096</v>
      </c>
      <c r="C20" s="42" t="s">
        <v>416</v>
      </c>
      <c r="D20" s="32" t="s">
        <v>362</v>
      </c>
      <c r="E20" s="32" t="s">
        <v>144</v>
      </c>
      <c r="F20" s="32" t="s">
        <v>145</v>
      </c>
      <c r="G20" s="77">
        <v>31241</v>
      </c>
      <c r="H20" s="77">
        <v>34502</v>
      </c>
      <c r="I20" s="77" t="s">
        <v>541</v>
      </c>
      <c r="J20" s="78">
        <v>48.77</v>
      </c>
      <c r="K20" s="78">
        <v>0</v>
      </c>
      <c r="L20" s="31" t="s">
        <v>438</v>
      </c>
      <c r="M20" s="139" t="s">
        <v>431</v>
      </c>
      <c r="N20" s="57" t="s">
        <v>432</v>
      </c>
      <c r="O20" s="57" t="s">
        <v>439</v>
      </c>
      <c r="P20" s="79">
        <v>5000000</v>
      </c>
      <c r="Q20" s="79">
        <v>10000000</v>
      </c>
      <c r="R20" s="79">
        <v>5000000</v>
      </c>
      <c r="S20" s="271">
        <v>5000000</v>
      </c>
    </row>
    <row r="21" spans="1:19" s="86" customFormat="1" ht="63.75" x14ac:dyDescent="0.2">
      <c r="A21" s="76">
        <v>18</v>
      </c>
      <c r="B21" s="42">
        <v>4332</v>
      </c>
      <c r="C21" s="42" t="s">
        <v>416</v>
      </c>
      <c r="D21" s="32" t="s">
        <v>363</v>
      </c>
      <c r="E21" s="32" t="s">
        <v>146</v>
      </c>
      <c r="F21" s="32" t="s">
        <v>147</v>
      </c>
      <c r="G21" s="77">
        <v>15512</v>
      </c>
      <c r="H21" s="77">
        <v>16960</v>
      </c>
      <c r="I21" s="77" t="s">
        <v>541</v>
      </c>
      <c r="J21" s="78">
        <v>48.77</v>
      </c>
      <c r="K21" s="78">
        <v>0</v>
      </c>
      <c r="L21" s="31" t="s">
        <v>438</v>
      </c>
      <c r="M21" s="139" t="s">
        <v>431</v>
      </c>
      <c r="N21" s="57" t="s">
        <v>432</v>
      </c>
      <c r="O21" s="57" t="s">
        <v>439</v>
      </c>
      <c r="P21" s="79">
        <v>20000000</v>
      </c>
      <c r="Q21" s="79">
        <v>10000000</v>
      </c>
      <c r="R21" s="79">
        <v>10000000</v>
      </c>
      <c r="S21" s="271">
        <v>10000000</v>
      </c>
    </row>
    <row r="22" spans="1:19" s="86" customFormat="1" ht="51" x14ac:dyDescent="0.2">
      <c r="A22" s="80">
        <v>19</v>
      </c>
      <c r="B22" s="42">
        <v>102580</v>
      </c>
      <c r="C22" s="42" t="s">
        <v>416</v>
      </c>
      <c r="D22" s="32" t="s">
        <v>364</v>
      </c>
      <c r="E22" s="32" t="s">
        <v>148</v>
      </c>
      <c r="F22" s="32" t="s">
        <v>149</v>
      </c>
      <c r="G22" s="77">
        <v>63898</v>
      </c>
      <c r="H22" s="77">
        <v>70149</v>
      </c>
      <c r="I22" s="77" t="s">
        <v>541</v>
      </c>
      <c r="J22" s="78">
        <v>158.93</v>
      </c>
      <c r="K22" s="78">
        <v>0</v>
      </c>
      <c r="L22" s="31" t="s">
        <v>438</v>
      </c>
      <c r="M22" s="139" t="s">
        <v>431</v>
      </c>
      <c r="N22" s="57" t="s">
        <v>432</v>
      </c>
      <c r="O22" s="57" t="s">
        <v>439</v>
      </c>
      <c r="P22" s="79">
        <v>20000000</v>
      </c>
      <c r="Q22" s="79">
        <v>10000000</v>
      </c>
      <c r="R22" s="79">
        <v>10000000</v>
      </c>
      <c r="S22" s="271">
        <v>10000000</v>
      </c>
    </row>
    <row r="23" spans="1:19" s="86" customFormat="1" ht="63.75" x14ac:dyDescent="0.2">
      <c r="A23" s="76">
        <v>20</v>
      </c>
      <c r="B23" s="42">
        <v>6412</v>
      </c>
      <c r="C23" s="42" t="s">
        <v>416</v>
      </c>
      <c r="D23" s="32" t="s">
        <v>365</v>
      </c>
      <c r="E23" s="32" t="s">
        <v>150</v>
      </c>
      <c r="F23" s="32" t="s">
        <v>151</v>
      </c>
      <c r="G23" s="77">
        <v>15512</v>
      </c>
      <c r="H23" s="77">
        <v>16960</v>
      </c>
      <c r="I23" s="77" t="s">
        <v>541</v>
      </c>
      <c r="J23" s="78">
        <v>36</v>
      </c>
      <c r="K23" s="78">
        <v>0</v>
      </c>
      <c r="L23" s="31" t="s">
        <v>438</v>
      </c>
      <c r="M23" s="139" t="s">
        <v>431</v>
      </c>
      <c r="N23" s="57" t="s">
        <v>432</v>
      </c>
      <c r="O23" s="57" t="s">
        <v>439</v>
      </c>
      <c r="P23" s="79">
        <v>5000000</v>
      </c>
      <c r="Q23" s="79">
        <v>10000000</v>
      </c>
      <c r="R23" s="79">
        <v>5000000</v>
      </c>
      <c r="S23" s="271">
        <v>5000000</v>
      </c>
    </row>
    <row r="24" spans="1:19" s="152" customFormat="1" ht="25.5" x14ac:dyDescent="0.2">
      <c r="A24" s="80">
        <v>11</v>
      </c>
      <c r="B24" s="42">
        <v>34973</v>
      </c>
      <c r="C24" s="42" t="s">
        <v>416</v>
      </c>
      <c r="D24" s="32" t="s">
        <v>152</v>
      </c>
      <c r="E24" s="32" t="s">
        <v>153</v>
      </c>
      <c r="F24" s="32" t="s">
        <v>154</v>
      </c>
      <c r="G24" s="77">
        <v>63390</v>
      </c>
      <c r="H24" s="77">
        <v>62759</v>
      </c>
      <c r="I24" s="77" t="s">
        <v>541</v>
      </c>
      <c r="J24" s="78">
        <v>39.369999999999997</v>
      </c>
      <c r="K24" s="78">
        <v>6</v>
      </c>
      <c r="L24" s="31" t="s">
        <v>445</v>
      </c>
      <c r="M24" s="139" t="s">
        <v>553</v>
      </c>
      <c r="N24" s="57" t="s">
        <v>432</v>
      </c>
      <c r="O24" s="57" t="s">
        <v>446</v>
      </c>
      <c r="P24" s="79">
        <v>10000000</v>
      </c>
      <c r="Q24" s="79">
        <v>30000000</v>
      </c>
      <c r="R24" s="79">
        <v>30000000</v>
      </c>
      <c r="S24" s="271">
        <v>30000000</v>
      </c>
    </row>
    <row r="25" spans="1:19" s="86" customFormat="1" ht="38.25" x14ac:dyDescent="0.2">
      <c r="A25" s="80">
        <v>21</v>
      </c>
      <c r="B25" s="42">
        <v>75943</v>
      </c>
      <c r="C25" s="42" t="s">
        <v>416</v>
      </c>
      <c r="D25" s="32" t="s">
        <v>366</v>
      </c>
      <c r="E25" s="32" t="s">
        <v>84</v>
      </c>
      <c r="F25" s="32" t="s">
        <v>155</v>
      </c>
      <c r="G25" s="77">
        <v>108798</v>
      </c>
      <c r="H25" s="77">
        <v>108559</v>
      </c>
      <c r="I25" s="77" t="s">
        <v>541</v>
      </c>
      <c r="J25" s="78">
        <v>44</v>
      </c>
      <c r="K25" s="78">
        <v>12.36</v>
      </c>
      <c r="L25" s="31" t="s">
        <v>445</v>
      </c>
      <c r="M25" s="139" t="s">
        <v>431</v>
      </c>
      <c r="N25" s="57" t="s">
        <v>432</v>
      </c>
      <c r="O25" s="57" t="s">
        <v>447</v>
      </c>
      <c r="P25" s="79">
        <v>10000000</v>
      </c>
      <c r="Q25" s="79">
        <v>30000000</v>
      </c>
      <c r="R25" s="79">
        <v>10000000</v>
      </c>
      <c r="S25" s="271">
        <v>10000000</v>
      </c>
    </row>
    <row r="26" spans="1:19" s="86" customFormat="1" ht="38.25" x14ac:dyDescent="0.2">
      <c r="A26" s="76">
        <v>22</v>
      </c>
      <c r="B26" s="42">
        <v>18433</v>
      </c>
      <c r="C26" s="42" t="s">
        <v>416</v>
      </c>
      <c r="D26" s="41" t="s">
        <v>367</v>
      </c>
      <c r="E26" s="32" t="s">
        <v>13</v>
      </c>
      <c r="F26" s="32" t="s">
        <v>158</v>
      </c>
      <c r="G26" s="77">
        <v>21356</v>
      </c>
      <c r="H26" s="77">
        <v>21441</v>
      </c>
      <c r="I26" s="77" t="s">
        <v>541</v>
      </c>
      <c r="J26" s="78">
        <v>5.04</v>
      </c>
      <c r="K26" s="78">
        <v>1</v>
      </c>
      <c r="L26" s="81" t="s">
        <v>444</v>
      </c>
      <c r="M26" s="139" t="s">
        <v>558</v>
      </c>
      <c r="N26" s="57" t="s">
        <v>432</v>
      </c>
      <c r="O26" s="57" t="s">
        <v>443</v>
      </c>
      <c r="P26" s="79">
        <v>5000000</v>
      </c>
      <c r="Q26" s="79">
        <v>5000000</v>
      </c>
      <c r="R26" s="79">
        <v>5000000</v>
      </c>
      <c r="S26" s="271">
        <v>5000000</v>
      </c>
    </row>
    <row r="27" spans="1:19" s="86" customFormat="1" ht="51" x14ac:dyDescent="0.2">
      <c r="A27" s="80">
        <v>23</v>
      </c>
      <c r="B27" s="42">
        <v>18435</v>
      </c>
      <c r="C27" s="42" t="s">
        <v>416</v>
      </c>
      <c r="D27" s="41" t="s">
        <v>368</v>
      </c>
      <c r="E27" s="32" t="s">
        <v>13</v>
      </c>
      <c r="F27" s="32" t="s">
        <v>159</v>
      </c>
      <c r="G27" s="77">
        <v>2932</v>
      </c>
      <c r="H27" s="77">
        <v>3092</v>
      </c>
      <c r="I27" s="77" t="s">
        <v>541</v>
      </c>
      <c r="J27" s="78">
        <v>10.95</v>
      </c>
      <c r="K27" s="78">
        <v>4</v>
      </c>
      <c r="L27" s="81" t="s">
        <v>440</v>
      </c>
      <c r="M27" s="139" t="s">
        <v>558</v>
      </c>
      <c r="N27" s="57" t="s">
        <v>432</v>
      </c>
      <c r="O27" s="57" t="s">
        <v>443</v>
      </c>
      <c r="P27" s="79">
        <v>5000000</v>
      </c>
      <c r="Q27" s="79">
        <v>5000000</v>
      </c>
      <c r="R27" s="79">
        <v>5000000</v>
      </c>
      <c r="S27" s="271">
        <v>5000000</v>
      </c>
    </row>
    <row r="28" spans="1:19" s="86" customFormat="1" ht="38.25" x14ac:dyDescent="0.2">
      <c r="A28" s="76">
        <v>24</v>
      </c>
      <c r="B28" s="42">
        <v>18437</v>
      </c>
      <c r="C28" s="42" t="s">
        <v>416</v>
      </c>
      <c r="D28" s="41" t="s">
        <v>370</v>
      </c>
      <c r="E28" s="32" t="s">
        <v>13</v>
      </c>
      <c r="F28" s="32" t="s">
        <v>162</v>
      </c>
      <c r="G28" s="77">
        <v>8908</v>
      </c>
      <c r="H28" s="77">
        <v>9301</v>
      </c>
      <c r="I28" s="77" t="s">
        <v>541</v>
      </c>
      <c r="J28" s="78">
        <v>10.7</v>
      </c>
      <c r="K28" s="78">
        <v>1</v>
      </c>
      <c r="L28" s="81" t="s">
        <v>444</v>
      </c>
      <c r="M28" s="139" t="s">
        <v>558</v>
      </c>
      <c r="N28" s="57" t="s">
        <v>432</v>
      </c>
      <c r="O28" s="57" t="s">
        <v>443</v>
      </c>
      <c r="P28" s="79">
        <v>25000000</v>
      </c>
      <c r="Q28" s="79">
        <v>5000000</v>
      </c>
      <c r="R28" s="79">
        <v>5000000</v>
      </c>
      <c r="S28" s="271">
        <v>5000000</v>
      </c>
    </row>
    <row r="29" spans="1:19" s="86" customFormat="1" ht="38.25" x14ac:dyDescent="0.2">
      <c r="A29" s="80">
        <v>25</v>
      </c>
      <c r="B29" s="42">
        <v>37474</v>
      </c>
      <c r="C29" s="42" t="s">
        <v>416</v>
      </c>
      <c r="D29" s="32" t="s">
        <v>369</v>
      </c>
      <c r="E29" s="32" t="s">
        <v>160</v>
      </c>
      <c r="F29" s="32" t="s">
        <v>161</v>
      </c>
      <c r="G29" s="77">
        <v>113958</v>
      </c>
      <c r="H29" s="77">
        <v>118359</v>
      </c>
      <c r="I29" s="77" t="s">
        <v>541</v>
      </c>
      <c r="J29" s="78">
        <v>29</v>
      </c>
      <c r="K29" s="78">
        <v>2.65</v>
      </c>
      <c r="L29" s="31" t="s">
        <v>430</v>
      </c>
      <c r="M29" s="139" t="s">
        <v>431</v>
      </c>
      <c r="N29" s="57" t="s">
        <v>432</v>
      </c>
      <c r="O29" s="57" t="s">
        <v>439</v>
      </c>
      <c r="P29" s="79">
        <v>25000000</v>
      </c>
      <c r="Q29" s="79">
        <v>25000000</v>
      </c>
      <c r="R29" s="79">
        <v>25000000</v>
      </c>
      <c r="S29" s="271">
        <v>25000000</v>
      </c>
    </row>
    <row r="30" spans="1:19" s="86" customFormat="1" ht="48" customHeight="1" x14ac:dyDescent="0.2">
      <c r="A30" s="76">
        <v>26</v>
      </c>
      <c r="B30" s="42">
        <v>15149</v>
      </c>
      <c r="C30" s="42" t="s">
        <v>416</v>
      </c>
      <c r="D30" s="32" t="s">
        <v>371</v>
      </c>
      <c r="E30" s="32" t="s">
        <v>80</v>
      </c>
      <c r="F30" s="32" t="s">
        <v>163</v>
      </c>
      <c r="G30" s="77">
        <v>45043</v>
      </c>
      <c r="H30" s="77">
        <v>45917</v>
      </c>
      <c r="I30" s="77" t="s">
        <v>541</v>
      </c>
      <c r="J30" s="78">
        <v>49.45</v>
      </c>
      <c r="K30" s="78">
        <v>14</v>
      </c>
      <c r="L30" s="81" t="s">
        <v>555</v>
      </c>
      <c r="M30" s="139" t="s">
        <v>553</v>
      </c>
      <c r="N30" s="57" t="s">
        <v>432</v>
      </c>
      <c r="O30" s="57" t="s">
        <v>448</v>
      </c>
      <c r="P30" s="79">
        <v>39999999.999999985</v>
      </c>
      <c r="Q30" s="79">
        <v>39999999.999999985</v>
      </c>
      <c r="R30" s="79">
        <v>39999999.999999985</v>
      </c>
      <c r="S30" s="271">
        <v>39999999.999999985</v>
      </c>
    </row>
    <row r="31" spans="1:19" s="152" customFormat="1" ht="38.25" x14ac:dyDescent="0.2">
      <c r="A31" s="80">
        <v>13</v>
      </c>
      <c r="B31" s="42">
        <v>37502</v>
      </c>
      <c r="C31" s="42" t="s">
        <v>416</v>
      </c>
      <c r="D31" s="82" t="s">
        <v>164</v>
      </c>
      <c r="E31" s="32" t="s">
        <v>27</v>
      </c>
      <c r="F31" s="32" t="s">
        <v>165</v>
      </c>
      <c r="G31" s="77">
        <v>177847</v>
      </c>
      <c r="H31" s="77">
        <v>184712</v>
      </c>
      <c r="I31" s="77" t="s">
        <v>541</v>
      </c>
      <c r="J31" s="78">
        <v>42.26</v>
      </c>
      <c r="K31" s="78">
        <v>5</v>
      </c>
      <c r="L31" s="31" t="s">
        <v>445</v>
      </c>
      <c r="M31" s="139" t="s">
        <v>553</v>
      </c>
      <c r="N31" s="57" t="s">
        <v>432</v>
      </c>
      <c r="O31" s="57" t="s">
        <v>439</v>
      </c>
      <c r="P31" s="79">
        <v>5000000</v>
      </c>
      <c r="Q31" s="79">
        <v>5000000</v>
      </c>
      <c r="R31" s="79">
        <v>5000000</v>
      </c>
      <c r="S31" s="271">
        <v>5000000</v>
      </c>
    </row>
    <row r="32" spans="1:19" s="152" customFormat="1" ht="26.25" thickBot="1" x14ac:dyDescent="0.25">
      <c r="A32" s="286">
        <v>14</v>
      </c>
      <c r="B32" s="287">
        <v>95927</v>
      </c>
      <c r="C32" s="287" t="s">
        <v>416</v>
      </c>
      <c r="D32" s="288" t="s">
        <v>166</v>
      </c>
      <c r="E32" s="288" t="s">
        <v>167</v>
      </c>
      <c r="F32" s="288" t="s">
        <v>168</v>
      </c>
      <c r="G32" s="289">
        <v>70226</v>
      </c>
      <c r="H32" s="289">
        <v>76906</v>
      </c>
      <c r="I32" s="289" t="s">
        <v>541</v>
      </c>
      <c r="J32" s="290">
        <v>38.79</v>
      </c>
      <c r="K32" s="290">
        <v>5</v>
      </c>
      <c r="L32" s="291" t="s">
        <v>440</v>
      </c>
      <c r="M32" s="292" t="s">
        <v>558</v>
      </c>
      <c r="N32" s="293" t="s">
        <v>432</v>
      </c>
      <c r="O32" s="293" t="s">
        <v>439</v>
      </c>
      <c r="P32" s="294">
        <v>20000000</v>
      </c>
      <c r="Q32" s="294">
        <v>32791047</v>
      </c>
      <c r="R32" s="294">
        <v>20000000</v>
      </c>
      <c r="S32" s="295">
        <v>0</v>
      </c>
    </row>
    <row r="33" spans="1:20" s="181" customFormat="1" ht="16.5" thickBot="1" x14ac:dyDescent="0.3">
      <c r="A33" s="172"/>
      <c r="B33" s="173"/>
      <c r="C33" s="173"/>
      <c r="D33" s="173"/>
      <c r="E33" s="173"/>
      <c r="F33" s="173"/>
      <c r="G33" s="174"/>
      <c r="H33" s="175"/>
      <c r="I33" s="176"/>
      <c r="J33" s="176"/>
      <c r="K33" s="176"/>
      <c r="L33" s="173"/>
      <c r="M33" s="177"/>
      <c r="N33" s="178"/>
      <c r="O33" s="178"/>
      <c r="P33" s="179">
        <f>SUM(P7:P32)</f>
        <v>2160561245</v>
      </c>
      <c r="Q33" s="179">
        <f>SUM(Q7:Q32)</f>
        <v>3163976355.1400003</v>
      </c>
      <c r="R33" s="179">
        <f>SUM(R7:R32)</f>
        <v>2042044000</v>
      </c>
      <c r="S33" s="180">
        <f>SUM(S7:S32)</f>
        <v>1022044000</v>
      </c>
      <c r="T33" s="282">
        <f>R33-S33</f>
        <v>1020000000</v>
      </c>
    </row>
    <row r="34" spans="1:20" s="84" customFormat="1" ht="13.5" thickBot="1" x14ac:dyDescent="0.25">
      <c r="A34" s="164"/>
      <c r="B34" s="165"/>
      <c r="C34" s="165"/>
      <c r="D34" s="165"/>
      <c r="E34" s="165"/>
      <c r="F34" s="165"/>
      <c r="G34" s="166"/>
      <c r="H34" s="167"/>
      <c r="I34" s="168"/>
      <c r="J34" s="168"/>
      <c r="K34" s="168"/>
      <c r="L34" s="165"/>
      <c r="M34" s="169"/>
      <c r="N34" s="170"/>
      <c r="O34" s="170"/>
      <c r="P34" s="171"/>
      <c r="Q34" s="171"/>
      <c r="R34" s="171"/>
      <c r="S34" s="327"/>
    </row>
    <row r="35" spans="1:20" s="86" customFormat="1" ht="12.75" x14ac:dyDescent="0.2">
      <c r="A35" s="376" t="s">
        <v>543</v>
      </c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18"/>
    </row>
    <row r="36" spans="1:20" s="86" customFormat="1" ht="38.25" x14ac:dyDescent="0.2">
      <c r="A36" s="80">
        <v>1</v>
      </c>
      <c r="B36" s="42">
        <v>72219</v>
      </c>
      <c r="C36" s="42" t="s">
        <v>416</v>
      </c>
      <c r="D36" s="32" t="s">
        <v>170</v>
      </c>
      <c r="E36" s="32" t="s">
        <v>27</v>
      </c>
      <c r="F36" s="32" t="s">
        <v>169</v>
      </c>
      <c r="G36" s="77">
        <v>38304</v>
      </c>
      <c r="H36" s="77">
        <v>39964</v>
      </c>
      <c r="I36" s="77" t="s">
        <v>541</v>
      </c>
      <c r="J36" s="78">
        <v>33.659999999999997</v>
      </c>
      <c r="K36" s="78">
        <v>10</v>
      </c>
      <c r="L36" s="81" t="s">
        <v>440</v>
      </c>
      <c r="M36" s="139" t="s">
        <v>558</v>
      </c>
      <c r="N36" s="57" t="s">
        <v>432</v>
      </c>
      <c r="O36" s="57" t="s">
        <v>450</v>
      </c>
      <c r="P36" s="79">
        <v>64325478</v>
      </c>
      <c r="Q36" s="79">
        <v>64785438</v>
      </c>
      <c r="R36" s="79">
        <f>9400000+54925478</f>
        <v>64325478</v>
      </c>
      <c r="S36" s="271">
        <f>9400000+54925478</f>
        <v>64325478</v>
      </c>
    </row>
    <row r="37" spans="1:20" s="86" customFormat="1" ht="38.25" x14ac:dyDescent="0.2">
      <c r="A37" s="76">
        <v>2</v>
      </c>
      <c r="B37" s="42">
        <v>116527</v>
      </c>
      <c r="C37" s="42" t="s">
        <v>416</v>
      </c>
      <c r="D37" s="32" t="s">
        <v>373</v>
      </c>
      <c r="E37" s="32" t="s">
        <v>13</v>
      </c>
      <c r="F37" s="32" t="s">
        <v>171</v>
      </c>
      <c r="G37" s="77">
        <v>12816</v>
      </c>
      <c r="H37" s="77">
        <v>14517</v>
      </c>
      <c r="I37" s="77" t="s">
        <v>541</v>
      </c>
      <c r="J37" s="78">
        <v>36.54</v>
      </c>
      <c r="K37" s="78">
        <v>20</v>
      </c>
      <c r="L37" s="81" t="s">
        <v>444</v>
      </c>
      <c r="M37" s="139" t="s">
        <v>558</v>
      </c>
      <c r="N37" s="57" t="s">
        <v>432</v>
      </c>
      <c r="O37" s="57" t="s">
        <v>450</v>
      </c>
      <c r="P37" s="79">
        <v>58506848</v>
      </c>
      <c r="Q37" s="79">
        <v>47996503</v>
      </c>
      <c r="R37" s="79">
        <f>8500000+50006848</f>
        <v>58506848</v>
      </c>
      <c r="S37" s="271">
        <f>8500000+50006848</f>
        <v>58506848</v>
      </c>
    </row>
    <row r="38" spans="1:20" s="86" customFormat="1" ht="47.25" customHeight="1" x14ac:dyDescent="0.2">
      <c r="A38" s="80">
        <v>3</v>
      </c>
      <c r="B38" s="42">
        <v>189315</v>
      </c>
      <c r="C38" s="42" t="s">
        <v>461</v>
      </c>
      <c r="D38" s="155" t="s">
        <v>375</v>
      </c>
      <c r="E38" s="32" t="s">
        <v>173</v>
      </c>
      <c r="F38" s="32" t="s">
        <v>174</v>
      </c>
      <c r="G38" s="77">
        <v>30002</v>
      </c>
      <c r="H38" s="77">
        <v>29738</v>
      </c>
      <c r="I38" s="77" t="s">
        <v>541</v>
      </c>
      <c r="J38" s="78">
        <v>32</v>
      </c>
      <c r="K38" s="78">
        <v>2</v>
      </c>
      <c r="L38" s="31" t="s">
        <v>451</v>
      </c>
      <c r="M38" s="139" t="s">
        <v>558</v>
      </c>
      <c r="N38" s="57" t="s">
        <v>432</v>
      </c>
      <c r="O38" s="57" t="s">
        <v>439</v>
      </c>
      <c r="P38" s="79">
        <v>50000000</v>
      </c>
      <c r="Q38" s="79">
        <v>50000000</v>
      </c>
      <c r="R38" s="79">
        <v>30000000</v>
      </c>
      <c r="S38" s="296">
        <f>R38+20000000</f>
        <v>50000000</v>
      </c>
    </row>
    <row r="39" spans="1:20" s="86" customFormat="1" ht="63" customHeight="1" x14ac:dyDescent="0.2">
      <c r="A39" s="80">
        <v>4</v>
      </c>
      <c r="B39" s="42">
        <v>189312</v>
      </c>
      <c r="C39" s="42" t="s">
        <v>461</v>
      </c>
      <c r="D39" s="155" t="s">
        <v>376</v>
      </c>
      <c r="E39" s="32" t="s">
        <v>173</v>
      </c>
      <c r="F39" s="32" t="s">
        <v>174</v>
      </c>
      <c r="G39" s="77">
        <v>30002</v>
      </c>
      <c r="H39" s="77">
        <v>29738</v>
      </c>
      <c r="I39" s="77" t="s">
        <v>541</v>
      </c>
      <c r="J39" s="78">
        <v>27</v>
      </c>
      <c r="K39" s="78">
        <v>1</v>
      </c>
      <c r="L39" s="31" t="s">
        <v>441</v>
      </c>
      <c r="M39" s="139" t="s">
        <v>558</v>
      </c>
      <c r="N39" s="57" t="s">
        <v>432</v>
      </c>
      <c r="O39" s="57" t="s">
        <v>439</v>
      </c>
      <c r="P39" s="79">
        <v>50000000</v>
      </c>
      <c r="Q39" s="79">
        <v>50000000</v>
      </c>
      <c r="R39" s="79">
        <v>30000000</v>
      </c>
      <c r="S39" s="296">
        <f>R39+20000000</f>
        <v>50000000</v>
      </c>
    </row>
    <row r="40" spans="1:20" s="86" customFormat="1" ht="38.25" x14ac:dyDescent="0.2">
      <c r="A40" s="76">
        <v>5</v>
      </c>
      <c r="B40" s="42">
        <v>34968</v>
      </c>
      <c r="C40" s="42" t="s">
        <v>416</v>
      </c>
      <c r="D40" s="32" t="s">
        <v>377</v>
      </c>
      <c r="E40" s="32" t="s">
        <v>80</v>
      </c>
      <c r="F40" s="32" t="s">
        <v>175</v>
      </c>
      <c r="G40" s="77">
        <v>45043</v>
      </c>
      <c r="H40" s="77">
        <v>45917</v>
      </c>
      <c r="I40" s="77" t="s">
        <v>541</v>
      </c>
      <c r="J40" s="78">
        <v>46.95</v>
      </c>
      <c r="K40" s="78">
        <v>7.11</v>
      </c>
      <c r="L40" s="31" t="s">
        <v>445</v>
      </c>
      <c r="M40" s="139" t="s">
        <v>553</v>
      </c>
      <c r="N40" s="57" t="s">
        <v>432</v>
      </c>
      <c r="O40" s="57" t="s">
        <v>439</v>
      </c>
      <c r="P40" s="79">
        <v>60000000</v>
      </c>
      <c r="Q40" s="79">
        <v>60000000</v>
      </c>
      <c r="R40" s="79">
        <v>35014763</v>
      </c>
      <c r="S40" s="271">
        <v>35014763</v>
      </c>
    </row>
    <row r="41" spans="1:20" s="86" customFormat="1" ht="38.25" x14ac:dyDescent="0.2">
      <c r="A41" s="80">
        <v>6</v>
      </c>
      <c r="B41" s="42">
        <v>116535</v>
      </c>
      <c r="C41" s="42" t="s">
        <v>416</v>
      </c>
      <c r="D41" s="32" t="s">
        <v>382</v>
      </c>
      <c r="E41" s="32" t="s">
        <v>38</v>
      </c>
      <c r="F41" s="32" t="s">
        <v>182</v>
      </c>
      <c r="G41" s="77">
        <v>84572</v>
      </c>
      <c r="H41" s="77">
        <v>87357</v>
      </c>
      <c r="I41" s="77" t="s">
        <v>560</v>
      </c>
      <c r="J41" s="78">
        <v>50</v>
      </c>
      <c r="K41" s="78">
        <v>0.79</v>
      </c>
      <c r="L41" s="31" t="s">
        <v>445</v>
      </c>
      <c r="M41" s="139" t="s">
        <v>553</v>
      </c>
      <c r="N41" s="57" t="s">
        <v>432</v>
      </c>
      <c r="O41" s="57" t="s">
        <v>439</v>
      </c>
      <c r="P41" s="79">
        <v>71500000</v>
      </c>
      <c r="Q41" s="83">
        <v>3200000</v>
      </c>
      <c r="R41" s="79">
        <v>3200000</v>
      </c>
      <c r="S41" s="271">
        <v>3200000</v>
      </c>
    </row>
    <row r="42" spans="1:20" s="86" customFormat="1" ht="25.5" x14ac:dyDescent="0.2">
      <c r="A42" s="80">
        <v>7</v>
      </c>
      <c r="B42" s="42">
        <v>190127</v>
      </c>
      <c r="C42" s="154" t="s">
        <v>416</v>
      </c>
      <c r="D42" s="32" t="s">
        <v>372</v>
      </c>
      <c r="E42" s="32" t="s">
        <v>89</v>
      </c>
      <c r="F42" s="32" t="s">
        <v>89</v>
      </c>
      <c r="G42" s="77">
        <v>4133024</v>
      </c>
      <c r="H42" s="77">
        <v>4248522</v>
      </c>
      <c r="I42" s="77" t="s">
        <v>541</v>
      </c>
      <c r="J42" s="156">
        <v>0.24</v>
      </c>
      <c r="K42" s="78">
        <v>0.04</v>
      </c>
      <c r="L42" s="31" t="s">
        <v>445</v>
      </c>
      <c r="M42" s="139" t="s">
        <v>431</v>
      </c>
      <c r="N42" s="57" t="s">
        <v>432</v>
      </c>
      <c r="O42" s="57" t="s">
        <v>439</v>
      </c>
      <c r="P42" s="79">
        <f>11520000+40000000</f>
        <v>51520000</v>
      </c>
      <c r="Q42" s="79">
        <v>51520000</v>
      </c>
      <c r="R42" s="79">
        <v>40000000</v>
      </c>
      <c r="S42" s="271">
        <v>40000000</v>
      </c>
    </row>
    <row r="43" spans="1:20" s="87" customFormat="1" ht="38.25" x14ac:dyDescent="0.2">
      <c r="A43" s="76">
        <v>8</v>
      </c>
      <c r="B43" s="42">
        <v>191416</v>
      </c>
      <c r="C43" s="42" t="s">
        <v>416</v>
      </c>
      <c r="D43" s="32" t="s">
        <v>535</v>
      </c>
      <c r="E43" s="32" t="s">
        <v>35</v>
      </c>
      <c r="F43" s="32" t="s">
        <v>137</v>
      </c>
      <c r="G43" s="77">
        <v>8908</v>
      </c>
      <c r="H43" s="77">
        <v>9301</v>
      </c>
      <c r="I43" s="77" t="s">
        <v>541</v>
      </c>
      <c r="J43" s="78">
        <v>17.5</v>
      </c>
      <c r="K43" s="78">
        <v>0</v>
      </c>
      <c r="L43" s="32" t="s">
        <v>440</v>
      </c>
      <c r="M43" s="139" t="s">
        <v>558</v>
      </c>
      <c r="N43" s="57" t="s">
        <v>432</v>
      </c>
      <c r="O43" s="57" t="s">
        <v>449</v>
      </c>
      <c r="P43" s="79">
        <v>40000000</v>
      </c>
      <c r="Q43" s="79">
        <v>40000000</v>
      </c>
      <c r="R43" s="79">
        <v>40000000</v>
      </c>
      <c r="S43" s="271">
        <v>40000000</v>
      </c>
    </row>
    <row r="44" spans="1:20" s="87" customFormat="1" ht="38.25" x14ac:dyDescent="0.2">
      <c r="A44" s="80">
        <v>9</v>
      </c>
      <c r="B44" s="42">
        <v>191415</v>
      </c>
      <c r="C44" s="42" t="s">
        <v>416</v>
      </c>
      <c r="D44" s="32" t="s">
        <v>536</v>
      </c>
      <c r="E44" s="32" t="s">
        <v>27</v>
      </c>
      <c r="F44" s="32" t="s">
        <v>169</v>
      </c>
      <c r="G44" s="77">
        <v>38304</v>
      </c>
      <c r="H44" s="77">
        <v>39964</v>
      </c>
      <c r="I44" s="77" t="s">
        <v>545</v>
      </c>
      <c r="J44" s="156">
        <v>0.2</v>
      </c>
      <c r="K44" s="78">
        <v>121.65</v>
      </c>
      <c r="L44" s="32" t="s">
        <v>554</v>
      </c>
      <c r="M44" s="139" t="s">
        <v>553</v>
      </c>
      <c r="N44" s="57" t="s">
        <v>432</v>
      </c>
      <c r="O44" s="57" t="s">
        <v>449</v>
      </c>
      <c r="P44" s="79">
        <v>40000000</v>
      </c>
      <c r="Q44" s="79">
        <v>40000000</v>
      </c>
      <c r="R44" s="79">
        <v>40000000</v>
      </c>
      <c r="S44" s="271">
        <v>40000000</v>
      </c>
    </row>
    <row r="45" spans="1:20" s="86" customFormat="1" ht="38.25" x14ac:dyDescent="0.2">
      <c r="A45" s="80">
        <v>10</v>
      </c>
      <c r="B45" s="42">
        <v>116528</v>
      </c>
      <c r="C45" s="42" t="s">
        <v>416</v>
      </c>
      <c r="D45" s="32" t="s">
        <v>374</v>
      </c>
      <c r="E45" s="32" t="s">
        <v>35</v>
      </c>
      <c r="F45" s="32" t="s">
        <v>172</v>
      </c>
      <c r="G45" s="77">
        <v>84572</v>
      </c>
      <c r="H45" s="77">
        <v>87357</v>
      </c>
      <c r="I45" s="77" t="s">
        <v>541</v>
      </c>
      <c r="J45" s="78">
        <v>25.39</v>
      </c>
      <c r="K45" s="78">
        <v>1</v>
      </c>
      <c r="L45" s="81" t="s">
        <v>440</v>
      </c>
      <c r="M45" s="139" t="s">
        <v>558</v>
      </c>
      <c r="N45" s="57" t="s">
        <v>432</v>
      </c>
      <c r="O45" s="57" t="s">
        <v>450</v>
      </c>
      <c r="P45" s="79">
        <v>50000000</v>
      </c>
      <c r="Q45" s="79">
        <v>50000000</v>
      </c>
      <c r="R45" s="79">
        <f>7300000+42700000</f>
        <v>50000000</v>
      </c>
      <c r="S45" s="271">
        <f>7300000+42700000</f>
        <v>50000000</v>
      </c>
    </row>
    <row r="46" spans="1:20" s="86" customFormat="1" ht="38.25" x14ac:dyDescent="0.2">
      <c r="A46" s="76">
        <v>11</v>
      </c>
      <c r="B46" s="42">
        <v>189444</v>
      </c>
      <c r="C46" s="42" t="s">
        <v>416</v>
      </c>
      <c r="D46" s="32" t="s">
        <v>378</v>
      </c>
      <c r="E46" s="32" t="s">
        <v>112</v>
      </c>
      <c r="F46" s="32" t="s">
        <v>176</v>
      </c>
      <c r="G46" s="77">
        <v>12893</v>
      </c>
      <c r="H46" s="77">
        <v>12810</v>
      </c>
      <c r="I46" s="77" t="s">
        <v>541</v>
      </c>
      <c r="J46" s="78">
        <v>18</v>
      </c>
      <c r="K46" s="78">
        <v>0</v>
      </c>
      <c r="L46" s="81" t="s">
        <v>440</v>
      </c>
      <c r="M46" s="139" t="s">
        <v>431</v>
      </c>
      <c r="N46" s="57" t="s">
        <v>432</v>
      </c>
      <c r="O46" s="57" t="s">
        <v>439</v>
      </c>
      <c r="P46" s="79">
        <v>23940000</v>
      </c>
      <c r="Q46" s="83">
        <v>23940000</v>
      </c>
      <c r="R46" s="79">
        <v>18300000</v>
      </c>
      <c r="S46" s="271">
        <v>18300000</v>
      </c>
    </row>
    <row r="47" spans="1:20" s="86" customFormat="1" ht="25.5" x14ac:dyDescent="0.2">
      <c r="A47" s="80">
        <v>12</v>
      </c>
      <c r="B47" s="42">
        <v>189902</v>
      </c>
      <c r="C47" s="42" t="s">
        <v>416</v>
      </c>
      <c r="D47" s="32" t="s">
        <v>379</v>
      </c>
      <c r="E47" s="32" t="s">
        <v>177</v>
      </c>
      <c r="F47" s="32" t="s">
        <v>178</v>
      </c>
      <c r="G47" s="77">
        <v>41798</v>
      </c>
      <c r="H47" s="77">
        <v>41672</v>
      </c>
      <c r="I47" s="77" t="s">
        <v>541</v>
      </c>
      <c r="J47" s="78">
        <v>31</v>
      </c>
      <c r="K47" s="78">
        <v>0</v>
      </c>
      <c r="L47" s="81" t="s">
        <v>440</v>
      </c>
      <c r="M47" s="139" t="s">
        <v>431</v>
      </c>
      <c r="N47" s="57" t="s">
        <v>432</v>
      </c>
      <c r="O47" s="57" t="s">
        <v>439</v>
      </c>
      <c r="P47" s="79">
        <v>41230000</v>
      </c>
      <c r="Q47" s="83">
        <v>41230000</v>
      </c>
      <c r="R47" s="79">
        <v>30000000</v>
      </c>
      <c r="S47" s="271">
        <v>30000000</v>
      </c>
    </row>
    <row r="48" spans="1:20" s="86" customFormat="1" ht="38.25" x14ac:dyDescent="0.2">
      <c r="A48" s="80">
        <v>13</v>
      </c>
      <c r="B48" s="42">
        <v>189499</v>
      </c>
      <c r="C48" s="42" t="s">
        <v>416</v>
      </c>
      <c r="D48" s="32" t="s">
        <v>380</v>
      </c>
      <c r="E48" s="32" t="s">
        <v>35</v>
      </c>
      <c r="F48" s="32" t="s">
        <v>179</v>
      </c>
      <c r="G48" s="77">
        <v>26609</v>
      </c>
      <c r="H48" s="77">
        <v>28563</v>
      </c>
      <c r="I48" s="77" t="s">
        <v>541</v>
      </c>
      <c r="J48" s="78">
        <v>13</v>
      </c>
      <c r="K48" s="78">
        <v>0</v>
      </c>
      <c r="L48" s="31" t="s">
        <v>440</v>
      </c>
      <c r="M48" s="157" t="s">
        <v>431</v>
      </c>
      <c r="N48" s="158" t="s">
        <v>432</v>
      </c>
      <c r="O48" s="158" t="s">
        <v>439</v>
      </c>
      <c r="P48" s="79">
        <v>20540000</v>
      </c>
      <c r="Q48" s="83">
        <v>20540000</v>
      </c>
      <c r="R48" s="79">
        <v>13210000</v>
      </c>
      <c r="S48" s="271">
        <v>13210000</v>
      </c>
    </row>
    <row r="49" spans="1:20" s="86" customFormat="1" ht="38.25" x14ac:dyDescent="0.2">
      <c r="A49" s="76">
        <v>14</v>
      </c>
      <c r="B49" s="42">
        <v>190118</v>
      </c>
      <c r="C49" s="42" t="s">
        <v>416</v>
      </c>
      <c r="D49" s="32" t="s">
        <v>381</v>
      </c>
      <c r="E49" s="32" t="s">
        <v>180</v>
      </c>
      <c r="F49" s="32" t="s">
        <v>181</v>
      </c>
      <c r="G49" s="77">
        <v>19737</v>
      </c>
      <c r="H49" s="77">
        <v>22754</v>
      </c>
      <c r="I49" s="77" t="s">
        <v>541</v>
      </c>
      <c r="J49" s="78">
        <v>13</v>
      </c>
      <c r="K49" s="78">
        <v>0</v>
      </c>
      <c r="L49" s="81" t="s">
        <v>444</v>
      </c>
      <c r="M49" s="139" t="s">
        <v>431</v>
      </c>
      <c r="N49" s="57" t="s">
        <v>432</v>
      </c>
      <c r="O49" s="57" t="s">
        <v>439</v>
      </c>
      <c r="P49" s="79">
        <v>20540000</v>
      </c>
      <c r="Q49" s="83">
        <v>20540000</v>
      </c>
      <c r="R49" s="79">
        <v>15000000</v>
      </c>
      <c r="S49" s="271">
        <v>15000000</v>
      </c>
    </row>
    <row r="50" spans="1:20" s="86" customFormat="1" ht="25.5" x14ac:dyDescent="0.2">
      <c r="A50" s="80">
        <v>15</v>
      </c>
      <c r="B50" s="42">
        <v>190119</v>
      </c>
      <c r="C50" s="42" t="s">
        <v>416</v>
      </c>
      <c r="D50" s="155" t="s">
        <v>383</v>
      </c>
      <c r="E50" s="32" t="s">
        <v>38</v>
      </c>
      <c r="F50" s="32" t="s">
        <v>183</v>
      </c>
      <c r="G50" s="77">
        <v>12622</v>
      </c>
      <c r="H50" s="77">
        <v>12378</v>
      </c>
      <c r="I50" s="77" t="s">
        <v>541</v>
      </c>
      <c r="J50" s="78">
        <v>15</v>
      </c>
      <c r="K50" s="78">
        <v>0</v>
      </c>
      <c r="L50" s="81" t="s">
        <v>444</v>
      </c>
      <c r="M50" s="139" t="s">
        <v>431</v>
      </c>
      <c r="N50" s="57" t="s">
        <v>432</v>
      </c>
      <c r="O50" s="57" t="s">
        <v>439</v>
      </c>
      <c r="P50" s="79">
        <v>19950000</v>
      </c>
      <c r="Q50" s="83">
        <v>19950000</v>
      </c>
      <c r="R50" s="79">
        <v>15240000</v>
      </c>
      <c r="S50" s="271">
        <v>15240000</v>
      </c>
    </row>
    <row r="51" spans="1:20" s="86" customFormat="1" ht="25.5" x14ac:dyDescent="0.2">
      <c r="A51" s="80">
        <v>16</v>
      </c>
      <c r="B51" s="42">
        <v>190126</v>
      </c>
      <c r="C51" s="42" t="s">
        <v>416</v>
      </c>
      <c r="D51" s="155" t="s">
        <v>384</v>
      </c>
      <c r="E51" s="32" t="s">
        <v>73</v>
      </c>
      <c r="F51" s="32" t="s">
        <v>184</v>
      </c>
      <c r="G51" s="77">
        <v>94017</v>
      </c>
      <c r="H51" s="77">
        <v>94432</v>
      </c>
      <c r="I51" s="77" t="s">
        <v>541</v>
      </c>
      <c r="J51" s="78">
        <v>31</v>
      </c>
      <c r="K51" s="78">
        <v>0</v>
      </c>
      <c r="L51" s="31" t="s">
        <v>445</v>
      </c>
      <c r="M51" s="139" t="s">
        <v>431</v>
      </c>
      <c r="N51" s="57" t="s">
        <v>432</v>
      </c>
      <c r="O51" s="57" t="s">
        <v>439</v>
      </c>
      <c r="P51" s="79">
        <v>41230000</v>
      </c>
      <c r="Q51" s="83">
        <v>41230000</v>
      </c>
      <c r="R51" s="79">
        <v>30000000</v>
      </c>
      <c r="S51" s="271">
        <v>30000000</v>
      </c>
    </row>
    <row r="52" spans="1:20" s="86" customFormat="1" ht="25.5" x14ac:dyDescent="0.2">
      <c r="A52" s="76">
        <v>17</v>
      </c>
      <c r="B52" s="42">
        <v>189880</v>
      </c>
      <c r="C52" s="42" t="s">
        <v>416</v>
      </c>
      <c r="D52" s="32" t="s">
        <v>385</v>
      </c>
      <c r="E52" s="32" t="s">
        <v>185</v>
      </c>
      <c r="F52" s="32" t="s">
        <v>185</v>
      </c>
      <c r="G52" s="77">
        <v>47210</v>
      </c>
      <c r="H52" s="77">
        <v>49236</v>
      </c>
      <c r="I52" s="77" t="s">
        <v>541</v>
      </c>
      <c r="J52" s="78">
        <v>14.6</v>
      </c>
      <c r="K52" s="78">
        <v>0</v>
      </c>
      <c r="L52" s="81" t="s">
        <v>444</v>
      </c>
      <c r="M52" s="139" t="s">
        <v>431</v>
      </c>
      <c r="N52" s="57" t="s">
        <v>432</v>
      </c>
      <c r="O52" s="57" t="s">
        <v>439</v>
      </c>
      <c r="P52" s="79">
        <v>23068000</v>
      </c>
      <c r="Q52" s="83">
        <v>23068000</v>
      </c>
      <c r="R52" s="79">
        <v>15000000</v>
      </c>
      <c r="S52" s="271">
        <v>15000000</v>
      </c>
    </row>
    <row r="53" spans="1:20" s="86" customFormat="1" ht="39" thickBot="1" x14ac:dyDescent="0.25">
      <c r="A53" s="297">
        <v>18</v>
      </c>
      <c r="B53" s="287">
        <v>189455</v>
      </c>
      <c r="C53" s="287" t="s">
        <v>416</v>
      </c>
      <c r="D53" s="288" t="s">
        <v>386</v>
      </c>
      <c r="E53" s="288" t="s">
        <v>35</v>
      </c>
      <c r="F53" s="288" t="s">
        <v>186</v>
      </c>
      <c r="G53" s="289">
        <v>57824</v>
      </c>
      <c r="H53" s="289">
        <v>61327</v>
      </c>
      <c r="I53" s="289" t="s">
        <v>541</v>
      </c>
      <c r="J53" s="290">
        <v>12</v>
      </c>
      <c r="K53" s="290">
        <v>0</v>
      </c>
      <c r="L53" s="298" t="s">
        <v>451</v>
      </c>
      <c r="M53" s="292" t="s">
        <v>431</v>
      </c>
      <c r="N53" s="293" t="s">
        <v>432</v>
      </c>
      <c r="O53" s="293" t="s">
        <v>439</v>
      </c>
      <c r="P53" s="294">
        <v>24960000</v>
      </c>
      <c r="Q53" s="299">
        <v>24960000</v>
      </c>
      <c r="R53" s="294">
        <v>11304000</v>
      </c>
      <c r="S53" s="300">
        <v>11304000</v>
      </c>
    </row>
    <row r="54" spans="1:20" s="182" customFormat="1" ht="16.5" thickBot="1" x14ac:dyDescent="0.3">
      <c r="A54" s="172"/>
      <c r="B54" s="312"/>
      <c r="C54" s="312"/>
      <c r="D54" s="313"/>
      <c r="E54" s="314"/>
      <c r="F54" s="314"/>
      <c r="G54" s="315"/>
      <c r="H54" s="315"/>
      <c r="I54" s="315"/>
      <c r="J54" s="316"/>
      <c r="K54" s="316"/>
      <c r="L54" s="173"/>
      <c r="M54" s="177"/>
      <c r="N54" s="178"/>
      <c r="O54" s="178"/>
      <c r="P54" s="179">
        <f>SUM(P36:P53)</f>
        <v>751310326</v>
      </c>
      <c r="Q54" s="179">
        <f>SUM(Q36:Q53)</f>
        <v>672959941</v>
      </c>
      <c r="R54" s="179">
        <f>SUM(R36:R53)</f>
        <v>539101089</v>
      </c>
      <c r="S54" s="317">
        <f>SUM(S36:S53)</f>
        <v>579101089</v>
      </c>
      <c r="T54" s="283">
        <f>R54-S54</f>
        <v>-40000000</v>
      </c>
    </row>
    <row r="55" spans="1:20" s="159" customFormat="1" ht="15" thickBot="1" x14ac:dyDescent="0.25">
      <c r="A55" s="164"/>
      <c r="B55" s="319"/>
      <c r="C55" s="319"/>
      <c r="D55" s="320"/>
      <c r="E55" s="321"/>
      <c r="F55" s="321"/>
      <c r="G55" s="322"/>
      <c r="H55" s="322"/>
      <c r="I55" s="322"/>
      <c r="J55" s="323"/>
      <c r="K55" s="323"/>
      <c r="L55" s="324"/>
      <c r="M55" s="169"/>
      <c r="N55" s="170"/>
      <c r="O55" s="170"/>
      <c r="P55" s="325"/>
      <c r="Q55" s="325"/>
      <c r="R55" s="325"/>
      <c r="S55" s="326"/>
    </row>
    <row r="56" spans="1:20" s="86" customFormat="1" ht="12.75" x14ac:dyDescent="0.2">
      <c r="A56" s="376" t="s">
        <v>587</v>
      </c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18"/>
    </row>
    <row r="57" spans="1:20" s="86" customFormat="1" ht="38.25" x14ac:dyDescent="0.2">
      <c r="A57" s="80">
        <v>1</v>
      </c>
      <c r="B57" s="42">
        <v>189823</v>
      </c>
      <c r="C57" s="42" t="s">
        <v>461</v>
      </c>
      <c r="D57" s="32" t="s">
        <v>387</v>
      </c>
      <c r="E57" s="32" t="s">
        <v>187</v>
      </c>
      <c r="F57" s="32" t="s">
        <v>188</v>
      </c>
      <c r="G57" s="77">
        <v>1889096</v>
      </c>
      <c r="H57" s="77">
        <v>1970403</v>
      </c>
      <c r="I57" s="77" t="s">
        <v>545</v>
      </c>
      <c r="J57" s="156">
        <v>0.15</v>
      </c>
      <c r="K57" s="78">
        <v>0</v>
      </c>
      <c r="L57" s="31" t="s">
        <v>445</v>
      </c>
      <c r="M57" s="57" t="s">
        <v>431</v>
      </c>
      <c r="N57" s="57" t="s">
        <v>432</v>
      </c>
      <c r="O57" s="57" t="s">
        <v>439</v>
      </c>
      <c r="P57" s="79">
        <v>1600000</v>
      </c>
      <c r="Q57" s="83">
        <v>1600000</v>
      </c>
      <c r="R57" s="79">
        <v>500000</v>
      </c>
      <c r="S57" s="271">
        <v>500000</v>
      </c>
    </row>
    <row r="58" spans="1:20" s="86" customFormat="1" ht="25.5" x14ac:dyDescent="0.2">
      <c r="A58" s="76">
        <v>2</v>
      </c>
      <c r="B58" s="42">
        <v>190128</v>
      </c>
      <c r="C58" s="42" t="s">
        <v>416</v>
      </c>
      <c r="D58" s="32" t="s">
        <v>388</v>
      </c>
      <c r="E58" s="32" t="s">
        <v>89</v>
      </c>
      <c r="F58" s="32" t="s">
        <v>89</v>
      </c>
      <c r="G58" s="77">
        <v>4133024</v>
      </c>
      <c r="H58" s="77">
        <v>4248522</v>
      </c>
      <c r="I58" s="77" t="s">
        <v>541</v>
      </c>
      <c r="J58" s="156">
        <v>0.26</v>
      </c>
      <c r="K58" s="78">
        <v>0</v>
      </c>
      <c r="L58" s="31" t="s">
        <v>434</v>
      </c>
      <c r="M58" s="57" t="s">
        <v>431</v>
      </c>
      <c r="N58" s="57" t="s">
        <v>432</v>
      </c>
      <c r="O58" s="57" t="s">
        <v>439</v>
      </c>
      <c r="P58" s="79">
        <v>25000000</v>
      </c>
      <c r="Q58" s="83">
        <v>25000000</v>
      </c>
      <c r="R58" s="79">
        <v>500000</v>
      </c>
      <c r="S58" s="271">
        <v>500000</v>
      </c>
    </row>
    <row r="59" spans="1:20" s="86" customFormat="1" ht="25.5" x14ac:dyDescent="0.2">
      <c r="A59" s="76">
        <v>3</v>
      </c>
      <c r="B59" s="42">
        <v>116530</v>
      </c>
      <c r="C59" s="42" t="s">
        <v>416</v>
      </c>
      <c r="D59" s="32" t="s">
        <v>389</v>
      </c>
      <c r="E59" s="32" t="s">
        <v>189</v>
      </c>
      <c r="F59" s="32" t="s">
        <v>97</v>
      </c>
      <c r="G59" s="77">
        <v>59282</v>
      </c>
      <c r="H59" s="77">
        <v>65259</v>
      </c>
      <c r="I59" s="77" t="s">
        <v>541</v>
      </c>
      <c r="J59" s="78">
        <v>9</v>
      </c>
      <c r="K59" s="78">
        <v>0</v>
      </c>
      <c r="L59" s="81" t="s">
        <v>444</v>
      </c>
      <c r="M59" s="57" t="s">
        <v>431</v>
      </c>
      <c r="N59" s="57" t="s">
        <v>432</v>
      </c>
      <c r="O59" s="57" t="s">
        <v>439</v>
      </c>
      <c r="P59" s="79">
        <v>576000</v>
      </c>
      <c r="Q59" s="83">
        <v>576000</v>
      </c>
      <c r="R59" s="79">
        <v>576000</v>
      </c>
      <c r="S59" s="271">
        <v>576000</v>
      </c>
    </row>
    <row r="60" spans="1:20" s="86" customFormat="1" ht="38.25" x14ac:dyDescent="0.2">
      <c r="A60" s="80">
        <v>4</v>
      </c>
      <c r="B60" s="42">
        <v>142767</v>
      </c>
      <c r="C60" s="42" t="s">
        <v>416</v>
      </c>
      <c r="D60" s="32" t="s">
        <v>390</v>
      </c>
      <c r="E60" s="32" t="s">
        <v>35</v>
      </c>
      <c r="F60" s="32" t="s">
        <v>190</v>
      </c>
      <c r="G60" s="77">
        <v>62276</v>
      </c>
      <c r="H60" s="77">
        <v>59906</v>
      </c>
      <c r="I60" s="77" t="s">
        <v>541</v>
      </c>
      <c r="J60" s="78">
        <v>27</v>
      </c>
      <c r="K60" s="78">
        <v>0</v>
      </c>
      <c r="L60" s="31" t="s">
        <v>445</v>
      </c>
      <c r="M60" s="57" t="s">
        <v>431</v>
      </c>
      <c r="N60" s="57" t="s">
        <v>432</v>
      </c>
      <c r="O60" s="57" t="s">
        <v>439</v>
      </c>
      <c r="P60" s="79">
        <v>1728000</v>
      </c>
      <c r="Q60" s="83">
        <v>1728000</v>
      </c>
      <c r="R60" s="79">
        <v>500000</v>
      </c>
      <c r="S60" s="271">
        <v>500000</v>
      </c>
    </row>
    <row r="61" spans="1:20" s="86" customFormat="1" ht="25.5" x14ac:dyDescent="0.2">
      <c r="A61" s="76">
        <v>5</v>
      </c>
      <c r="B61" s="42">
        <v>190120</v>
      </c>
      <c r="C61" s="42" t="s">
        <v>416</v>
      </c>
      <c r="D61" s="32" t="s">
        <v>391</v>
      </c>
      <c r="E61" s="32" t="s">
        <v>13</v>
      </c>
      <c r="F61" s="32" t="s">
        <v>191</v>
      </c>
      <c r="G61" s="77">
        <v>84521</v>
      </c>
      <c r="H61" s="77">
        <v>83646</v>
      </c>
      <c r="I61" s="77" t="s">
        <v>541</v>
      </c>
      <c r="J61" s="78">
        <v>28</v>
      </c>
      <c r="K61" s="78">
        <v>0</v>
      </c>
      <c r="L61" s="31" t="s">
        <v>445</v>
      </c>
      <c r="M61" s="57" t="s">
        <v>431</v>
      </c>
      <c r="N61" s="57" t="s">
        <v>432</v>
      </c>
      <c r="O61" s="57" t="s">
        <v>439</v>
      </c>
      <c r="P61" s="79">
        <v>1792000</v>
      </c>
      <c r="Q61" s="83">
        <v>1792000</v>
      </c>
      <c r="R61" s="79">
        <v>1792000</v>
      </c>
      <c r="S61" s="271">
        <v>1792000</v>
      </c>
    </row>
    <row r="62" spans="1:20" s="86" customFormat="1" ht="38.25" x14ac:dyDescent="0.2">
      <c r="A62" s="76">
        <v>6</v>
      </c>
      <c r="B62" s="42">
        <v>96841</v>
      </c>
      <c r="C62" s="42" t="s">
        <v>461</v>
      </c>
      <c r="D62" s="32" t="s">
        <v>392</v>
      </c>
      <c r="E62" s="32" t="s">
        <v>13</v>
      </c>
      <c r="F62" s="32" t="s">
        <v>192</v>
      </c>
      <c r="G62" s="77">
        <v>35525</v>
      </c>
      <c r="H62" s="77">
        <v>37355</v>
      </c>
      <c r="I62" s="77" t="s">
        <v>541</v>
      </c>
      <c r="J62" s="78">
        <v>28.5</v>
      </c>
      <c r="K62" s="78">
        <v>0</v>
      </c>
      <c r="L62" s="81" t="s">
        <v>444</v>
      </c>
      <c r="M62" s="57" t="s">
        <v>431</v>
      </c>
      <c r="N62" s="57" t="s">
        <v>432</v>
      </c>
      <c r="O62" s="57" t="s">
        <v>439</v>
      </c>
      <c r="P62" s="79">
        <v>1824000</v>
      </c>
      <c r="Q62" s="83">
        <v>1824000</v>
      </c>
      <c r="R62" s="79">
        <v>1824000</v>
      </c>
      <c r="S62" s="271">
        <v>1824000</v>
      </c>
    </row>
    <row r="63" spans="1:20" s="86" customFormat="1" ht="63.75" x14ac:dyDescent="0.2">
      <c r="A63" s="80">
        <v>7</v>
      </c>
      <c r="B63" s="42">
        <v>149858</v>
      </c>
      <c r="C63" s="42" t="s">
        <v>416</v>
      </c>
      <c r="D63" s="32" t="s">
        <v>393</v>
      </c>
      <c r="E63" s="32" t="s">
        <v>146</v>
      </c>
      <c r="F63" s="32" t="s">
        <v>193</v>
      </c>
      <c r="G63" s="77">
        <v>527201</v>
      </c>
      <c r="H63" s="77">
        <v>543112</v>
      </c>
      <c r="I63" s="77" t="s">
        <v>541</v>
      </c>
      <c r="J63" s="78">
        <v>22</v>
      </c>
      <c r="K63" s="78">
        <v>6.6</v>
      </c>
      <c r="L63" s="31" t="s">
        <v>445</v>
      </c>
      <c r="M63" s="57" t="s">
        <v>431</v>
      </c>
      <c r="N63" s="57" t="s">
        <v>432</v>
      </c>
      <c r="O63" s="57" t="s">
        <v>439</v>
      </c>
      <c r="P63" s="79">
        <v>1408000</v>
      </c>
      <c r="Q63" s="83">
        <v>1408000</v>
      </c>
      <c r="R63" s="79">
        <v>500000</v>
      </c>
      <c r="S63" s="271">
        <v>500000</v>
      </c>
    </row>
    <row r="64" spans="1:20" s="86" customFormat="1" ht="25.5" x14ac:dyDescent="0.2">
      <c r="A64" s="76">
        <v>8</v>
      </c>
      <c r="B64" s="42">
        <v>190088</v>
      </c>
      <c r="C64" s="42" t="s">
        <v>416</v>
      </c>
      <c r="D64" s="32" t="s">
        <v>394</v>
      </c>
      <c r="E64" s="32" t="s">
        <v>146</v>
      </c>
      <c r="F64" s="32" t="s">
        <v>194</v>
      </c>
      <c r="G64" s="77">
        <v>527201</v>
      </c>
      <c r="H64" s="77">
        <v>543112</v>
      </c>
      <c r="I64" s="77" t="s">
        <v>541</v>
      </c>
      <c r="J64" s="78">
        <v>36</v>
      </c>
      <c r="K64" s="78">
        <v>0</v>
      </c>
      <c r="L64" s="31" t="s">
        <v>445</v>
      </c>
      <c r="M64" s="57" t="s">
        <v>431</v>
      </c>
      <c r="N64" s="57" t="s">
        <v>432</v>
      </c>
      <c r="O64" s="57" t="s">
        <v>439</v>
      </c>
      <c r="P64" s="79">
        <v>2304000</v>
      </c>
      <c r="Q64" s="83">
        <v>2304000</v>
      </c>
      <c r="R64" s="79">
        <v>500000</v>
      </c>
      <c r="S64" s="271">
        <v>500000</v>
      </c>
    </row>
    <row r="65" spans="1:19" s="86" customFormat="1" ht="25.5" x14ac:dyDescent="0.2">
      <c r="A65" s="76">
        <v>9</v>
      </c>
      <c r="B65" s="42">
        <v>136547</v>
      </c>
      <c r="C65" s="42" t="s">
        <v>566</v>
      </c>
      <c r="D65" s="32" t="s">
        <v>395</v>
      </c>
      <c r="E65" s="32" t="s">
        <v>187</v>
      </c>
      <c r="F65" s="32" t="s">
        <v>195</v>
      </c>
      <c r="G65" s="77">
        <v>22420</v>
      </c>
      <c r="H65" s="77">
        <v>22655</v>
      </c>
      <c r="I65" s="77" t="s">
        <v>560</v>
      </c>
      <c r="J65" s="156">
        <v>0.12</v>
      </c>
      <c r="K65" s="78">
        <v>0</v>
      </c>
      <c r="L65" s="81" t="s">
        <v>444</v>
      </c>
      <c r="M65" s="57" t="s">
        <v>431</v>
      </c>
      <c r="N65" s="57" t="s">
        <v>432</v>
      </c>
      <c r="O65" s="57" t="s">
        <v>439</v>
      </c>
      <c r="P65" s="79">
        <v>1200000</v>
      </c>
      <c r="Q65" s="83">
        <v>1200000</v>
      </c>
      <c r="R65" s="79">
        <v>1200000</v>
      </c>
      <c r="S65" s="271">
        <v>1200000</v>
      </c>
    </row>
    <row r="66" spans="1:19" s="86" customFormat="1" ht="25.5" x14ac:dyDescent="0.2">
      <c r="A66" s="80">
        <v>10</v>
      </c>
      <c r="B66" s="42">
        <v>116547</v>
      </c>
      <c r="C66" s="42" t="s">
        <v>416</v>
      </c>
      <c r="D66" s="32" t="s">
        <v>396</v>
      </c>
      <c r="E66" s="32" t="s">
        <v>167</v>
      </c>
      <c r="F66" s="32" t="s">
        <v>196</v>
      </c>
      <c r="G66" s="77">
        <v>28253</v>
      </c>
      <c r="H66" s="77">
        <v>31733</v>
      </c>
      <c r="I66" s="77" t="s">
        <v>560</v>
      </c>
      <c r="J66" s="78">
        <v>12</v>
      </c>
      <c r="K66" s="78">
        <v>1</v>
      </c>
      <c r="L66" s="81" t="s">
        <v>440</v>
      </c>
      <c r="M66" s="57" t="s">
        <v>431</v>
      </c>
      <c r="N66" s="57" t="s">
        <v>432</v>
      </c>
      <c r="O66" s="57" t="s">
        <v>439</v>
      </c>
      <c r="P66" s="79">
        <v>768000</v>
      </c>
      <c r="Q66" s="83">
        <v>768000</v>
      </c>
      <c r="R66" s="79">
        <v>500000</v>
      </c>
      <c r="S66" s="271">
        <v>500000</v>
      </c>
    </row>
    <row r="67" spans="1:19" s="86" customFormat="1" ht="38.25" x14ac:dyDescent="0.2">
      <c r="A67" s="76">
        <v>11</v>
      </c>
      <c r="B67" s="42">
        <v>190099</v>
      </c>
      <c r="C67" s="42" t="s">
        <v>416</v>
      </c>
      <c r="D67" s="32" t="s">
        <v>397</v>
      </c>
      <c r="E67" s="32" t="s">
        <v>35</v>
      </c>
      <c r="F67" s="32" t="s">
        <v>197</v>
      </c>
      <c r="G67" s="77">
        <v>41996</v>
      </c>
      <c r="H67" s="77">
        <v>40853</v>
      </c>
      <c r="I67" s="77" t="s">
        <v>541</v>
      </c>
      <c r="J67" s="78">
        <v>6</v>
      </c>
      <c r="K67" s="78">
        <v>0</v>
      </c>
      <c r="L67" s="81" t="s">
        <v>444</v>
      </c>
      <c r="M67" s="57" t="s">
        <v>431</v>
      </c>
      <c r="N67" s="57" t="s">
        <v>432</v>
      </c>
      <c r="O67" s="57" t="s">
        <v>439</v>
      </c>
      <c r="P67" s="79">
        <v>384000</v>
      </c>
      <c r="Q67" s="83">
        <v>384000</v>
      </c>
      <c r="R67" s="79">
        <v>384000</v>
      </c>
      <c r="S67" s="271">
        <v>384000</v>
      </c>
    </row>
    <row r="68" spans="1:19" s="86" customFormat="1" ht="63.75" x14ac:dyDescent="0.2">
      <c r="A68" s="76">
        <v>12</v>
      </c>
      <c r="B68" s="42">
        <v>171379</v>
      </c>
      <c r="C68" s="42" t="s">
        <v>416</v>
      </c>
      <c r="D68" s="32" t="s">
        <v>198</v>
      </c>
      <c r="E68" s="32" t="s">
        <v>167</v>
      </c>
      <c r="F68" s="32" t="s">
        <v>199</v>
      </c>
      <c r="G68" s="77">
        <v>65696</v>
      </c>
      <c r="H68" s="77">
        <v>71816</v>
      </c>
      <c r="I68" s="77" t="s">
        <v>541</v>
      </c>
      <c r="J68" s="78">
        <v>12</v>
      </c>
      <c r="K68" s="78">
        <v>0</v>
      </c>
      <c r="L68" s="81" t="s">
        <v>440</v>
      </c>
      <c r="M68" s="57" t="s">
        <v>431</v>
      </c>
      <c r="N68" s="57" t="s">
        <v>432</v>
      </c>
      <c r="O68" s="57" t="s">
        <v>439</v>
      </c>
      <c r="P68" s="79">
        <v>768000</v>
      </c>
      <c r="Q68" s="83">
        <v>768000</v>
      </c>
      <c r="R68" s="79">
        <v>500000</v>
      </c>
      <c r="S68" s="271">
        <v>500000</v>
      </c>
    </row>
    <row r="69" spans="1:19" s="86" customFormat="1" ht="25.5" x14ac:dyDescent="0.2">
      <c r="A69" s="80">
        <v>13</v>
      </c>
      <c r="B69" s="42">
        <v>190101</v>
      </c>
      <c r="C69" s="42" t="s">
        <v>416</v>
      </c>
      <c r="D69" s="32" t="s">
        <v>398</v>
      </c>
      <c r="E69" s="32" t="s">
        <v>89</v>
      </c>
      <c r="F69" s="32" t="s">
        <v>200</v>
      </c>
      <c r="G69" s="77">
        <v>20862</v>
      </c>
      <c r="H69" s="77">
        <v>20294</v>
      </c>
      <c r="I69" s="77" t="s">
        <v>541</v>
      </c>
      <c r="J69" s="78">
        <v>10</v>
      </c>
      <c r="K69" s="78">
        <v>0</v>
      </c>
      <c r="L69" s="81" t="s">
        <v>440</v>
      </c>
      <c r="M69" s="57" t="s">
        <v>431</v>
      </c>
      <c r="N69" s="57" t="s">
        <v>432</v>
      </c>
      <c r="O69" s="57" t="s">
        <v>439</v>
      </c>
      <c r="P69" s="79">
        <v>640000</v>
      </c>
      <c r="Q69" s="83">
        <v>640000</v>
      </c>
      <c r="R69" s="79">
        <v>500000</v>
      </c>
      <c r="S69" s="271">
        <v>500000</v>
      </c>
    </row>
    <row r="70" spans="1:19" s="86" customFormat="1" ht="38.25" x14ac:dyDescent="0.2">
      <c r="A70" s="76">
        <v>14</v>
      </c>
      <c r="B70" s="42">
        <v>190104</v>
      </c>
      <c r="C70" s="42" t="s">
        <v>416</v>
      </c>
      <c r="D70" s="32" t="s">
        <v>399</v>
      </c>
      <c r="E70" s="32" t="s">
        <v>160</v>
      </c>
      <c r="F70" s="32" t="s">
        <v>201</v>
      </c>
      <c r="G70" s="77">
        <v>46338</v>
      </c>
      <c r="H70" s="77">
        <v>46313</v>
      </c>
      <c r="I70" s="77" t="s">
        <v>541</v>
      </c>
      <c r="J70" s="78">
        <v>12.5</v>
      </c>
      <c r="K70" s="78">
        <v>0</v>
      </c>
      <c r="L70" s="81" t="s">
        <v>440</v>
      </c>
      <c r="M70" s="57" t="s">
        <v>431</v>
      </c>
      <c r="N70" s="57" t="s">
        <v>432</v>
      </c>
      <c r="O70" s="57" t="s">
        <v>439</v>
      </c>
      <c r="P70" s="79">
        <v>800000</v>
      </c>
      <c r="Q70" s="83">
        <v>800000</v>
      </c>
      <c r="R70" s="79">
        <v>500000</v>
      </c>
      <c r="S70" s="271">
        <v>500000</v>
      </c>
    </row>
    <row r="71" spans="1:19" s="86" customFormat="1" ht="25.5" x14ac:dyDescent="0.2">
      <c r="A71" s="76">
        <v>15</v>
      </c>
      <c r="B71" s="42">
        <v>190108</v>
      </c>
      <c r="C71" s="42" t="s">
        <v>416</v>
      </c>
      <c r="D71" s="155" t="s">
        <v>400</v>
      </c>
      <c r="E71" s="32" t="s">
        <v>38</v>
      </c>
      <c r="F71" s="32" t="s">
        <v>202</v>
      </c>
      <c r="G71" s="77">
        <v>58710</v>
      </c>
      <c r="H71" s="77">
        <v>59360</v>
      </c>
      <c r="I71" s="77" t="s">
        <v>541</v>
      </c>
      <c r="J71" s="78">
        <v>20</v>
      </c>
      <c r="K71" s="78">
        <v>0</v>
      </c>
      <c r="L71" s="31" t="s">
        <v>441</v>
      </c>
      <c r="M71" s="57" t="s">
        <v>431</v>
      </c>
      <c r="N71" s="57" t="s">
        <v>432</v>
      </c>
      <c r="O71" s="57" t="s">
        <v>439</v>
      </c>
      <c r="P71" s="79">
        <v>1280000</v>
      </c>
      <c r="Q71" s="83">
        <v>1280000</v>
      </c>
      <c r="R71" s="79">
        <v>500000</v>
      </c>
      <c r="S71" s="271">
        <v>500000</v>
      </c>
    </row>
    <row r="72" spans="1:19" s="86" customFormat="1" ht="51" x14ac:dyDescent="0.2">
      <c r="A72" s="80">
        <v>16</v>
      </c>
      <c r="B72" s="42">
        <v>189481</v>
      </c>
      <c r="C72" s="42" t="s">
        <v>566</v>
      </c>
      <c r="D72" s="32" t="s">
        <v>401</v>
      </c>
      <c r="E72" s="32" t="s">
        <v>187</v>
      </c>
      <c r="F72" s="32" t="s">
        <v>195</v>
      </c>
      <c r="G72" s="77">
        <v>22420</v>
      </c>
      <c r="H72" s="77">
        <v>22655</v>
      </c>
      <c r="I72" s="77" t="s">
        <v>541</v>
      </c>
      <c r="J72" s="78">
        <v>20</v>
      </c>
      <c r="K72" s="78">
        <v>0</v>
      </c>
      <c r="L72" s="31" t="s">
        <v>440</v>
      </c>
      <c r="M72" s="158" t="s">
        <v>431</v>
      </c>
      <c r="N72" s="158" t="s">
        <v>432</v>
      </c>
      <c r="O72" s="158" t="s">
        <v>439</v>
      </c>
      <c r="P72" s="79">
        <v>1600000</v>
      </c>
      <c r="Q72" s="83">
        <v>1600000</v>
      </c>
      <c r="R72" s="79">
        <v>1600000</v>
      </c>
      <c r="S72" s="271">
        <v>1600000</v>
      </c>
    </row>
    <row r="73" spans="1:19" s="86" customFormat="1" ht="25.5" x14ac:dyDescent="0.2">
      <c r="A73" s="76">
        <v>17</v>
      </c>
      <c r="B73" s="42">
        <v>190110</v>
      </c>
      <c r="C73" s="42" t="s">
        <v>416</v>
      </c>
      <c r="D73" s="32" t="s">
        <v>402</v>
      </c>
      <c r="E73" s="32" t="s">
        <v>203</v>
      </c>
      <c r="F73" s="32" t="s">
        <v>204</v>
      </c>
      <c r="G73" s="77">
        <v>18348.863999999998</v>
      </c>
      <c r="H73" s="77">
        <v>17971.136000000002</v>
      </c>
      <c r="I73" s="77" t="s">
        <v>541</v>
      </c>
      <c r="J73" s="156">
        <v>0.04</v>
      </c>
      <c r="K73" s="78">
        <v>0</v>
      </c>
      <c r="L73" s="31" t="s">
        <v>434</v>
      </c>
      <c r="M73" s="57" t="s">
        <v>431</v>
      </c>
      <c r="N73" s="57" t="s">
        <v>432</v>
      </c>
      <c r="O73" s="57" t="s">
        <v>439</v>
      </c>
      <c r="P73" s="79">
        <v>600000</v>
      </c>
      <c r="Q73" s="83">
        <v>600000</v>
      </c>
      <c r="R73" s="79">
        <v>500000</v>
      </c>
      <c r="S73" s="271">
        <v>500000</v>
      </c>
    </row>
    <row r="74" spans="1:19" s="86" customFormat="1" ht="25.5" x14ac:dyDescent="0.2">
      <c r="A74" s="76">
        <v>18</v>
      </c>
      <c r="B74" s="42">
        <v>190113</v>
      </c>
      <c r="C74" s="42" t="s">
        <v>416</v>
      </c>
      <c r="D74" s="32" t="s">
        <v>403</v>
      </c>
      <c r="E74" s="32" t="s">
        <v>19</v>
      </c>
      <c r="F74" s="32" t="s">
        <v>205</v>
      </c>
      <c r="G74" s="77">
        <v>95467</v>
      </c>
      <c r="H74" s="77">
        <v>105410</v>
      </c>
      <c r="I74" s="77" t="s">
        <v>541</v>
      </c>
      <c r="J74" s="78">
        <v>6</v>
      </c>
      <c r="K74" s="78">
        <v>0</v>
      </c>
      <c r="L74" s="31" t="s">
        <v>445</v>
      </c>
      <c r="M74" s="57" t="s">
        <v>431</v>
      </c>
      <c r="N74" s="57" t="s">
        <v>432</v>
      </c>
      <c r="O74" s="57" t="s">
        <v>439</v>
      </c>
      <c r="P74" s="79">
        <v>480000</v>
      </c>
      <c r="Q74" s="83">
        <v>480000</v>
      </c>
      <c r="R74" s="79">
        <v>480000</v>
      </c>
      <c r="S74" s="271">
        <v>480000</v>
      </c>
    </row>
    <row r="75" spans="1:19" s="86" customFormat="1" ht="25.5" x14ac:dyDescent="0.2">
      <c r="A75" s="80">
        <v>19</v>
      </c>
      <c r="B75" s="42">
        <v>190098</v>
      </c>
      <c r="C75" s="42" t="s">
        <v>416</v>
      </c>
      <c r="D75" s="32" t="s">
        <v>408</v>
      </c>
      <c r="E75" s="32" t="s">
        <v>189</v>
      </c>
      <c r="F75" s="32" t="s">
        <v>189</v>
      </c>
      <c r="G75" s="77">
        <v>60336.685700000002</v>
      </c>
      <c r="H75" s="77">
        <v>68560.314299999998</v>
      </c>
      <c r="I75" s="77" t="s">
        <v>541</v>
      </c>
      <c r="J75" s="78">
        <v>3</v>
      </c>
      <c r="K75" s="78">
        <v>0</v>
      </c>
      <c r="L75" s="31" t="s">
        <v>434</v>
      </c>
      <c r="M75" s="57" t="s">
        <v>431</v>
      </c>
      <c r="N75" s="57" t="s">
        <v>432</v>
      </c>
      <c r="O75" s="57" t="s">
        <v>439</v>
      </c>
      <c r="P75" s="79">
        <v>1200000</v>
      </c>
      <c r="Q75" s="83">
        <v>1200000</v>
      </c>
      <c r="R75" s="79">
        <v>40000000</v>
      </c>
      <c r="S75" s="271">
        <v>40000000</v>
      </c>
    </row>
    <row r="76" spans="1:19" s="86" customFormat="1" ht="38.25" x14ac:dyDescent="0.2">
      <c r="A76" s="76">
        <v>20</v>
      </c>
      <c r="B76" s="42">
        <v>189831</v>
      </c>
      <c r="C76" s="42" t="s">
        <v>461</v>
      </c>
      <c r="D76" s="32" t="s">
        <v>404</v>
      </c>
      <c r="E76" s="32" t="s">
        <v>203</v>
      </c>
      <c r="F76" s="32" t="s">
        <v>206</v>
      </c>
      <c r="G76" s="77">
        <v>5549.3464000000004</v>
      </c>
      <c r="H76" s="77">
        <v>5803.6535999999996</v>
      </c>
      <c r="I76" s="77" t="s">
        <v>545</v>
      </c>
      <c r="J76" s="78">
        <v>1</v>
      </c>
      <c r="K76" s="78">
        <v>0</v>
      </c>
      <c r="L76" s="81" t="s">
        <v>440</v>
      </c>
      <c r="M76" s="57" t="s">
        <v>431</v>
      </c>
      <c r="N76" s="57" t="s">
        <v>432</v>
      </c>
      <c r="O76" s="57" t="s">
        <v>439</v>
      </c>
      <c r="P76" s="79">
        <v>250000</v>
      </c>
      <c r="Q76" s="83">
        <v>250000</v>
      </c>
      <c r="R76" s="79">
        <v>250000</v>
      </c>
      <c r="S76" s="271">
        <v>250000</v>
      </c>
    </row>
    <row r="77" spans="1:19" s="86" customFormat="1" ht="38.25" x14ac:dyDescent="0.2">
      <c r="A77" s="76">
        <v>21</v>
      </c>
      <c r="B77" s="42">
        <v>190111</v>
      </c>
      <c r="C77" s="42" t="s">
        <v>416</v>
      </c>
      <c r="D77" s="32" t="s">
        <v>405</v>
      </c>
      <c r="E77" s="32" t="s">
        <v>89</v>
      </c>
      <c r="F77" s="32" t="s">
        <v>207</v>
      </c>
      <c r="G77" s="77">
        <v>29163</v>
      </c>
      <c r="H77" s="77">
        <v>29059</v>
      </c>
      <c r="I77" s="77" t="s">
        <v>541</v>
      </c>
      <c r="J77" s="78">
        <v>9</v>
      </c>
      <c r="K77" s="78">
        <v>0</v>
      </c>
      <c r="L77" s="81" t="s">
        <v>440</v>
      </c>
      <c r="M77" s="57" t="s">
        <v>431</v>
      </c>
      <c r="N77" s="57" t="s">
        <v>432</v>
      </c>
      <c r="O77" s="57" t="s">
        <v>439</v>
      </c>
      <c r="P77" s="79">
        <v>720000</v>
      </c>
      <c r="Q77" s="83">
        <v>720000</v>
      </c>
      <c r="R77" s="79">
        <v>500000</v>
      </c>
      <c r="S77" s="271">
        <v>500000</v>
      </c>
    </row>
    <row r="78" spans="1:19" s="86" customFormat="1" ht="38.25" x14ac:dyDescent="0.2">
      <c r="A78" s="80">
        <v>22</v>
      </c>
      <c r="B78" s="42">
        <v>190122</v>
      </c>
      <c r="C78" s="42" t="s">
        <v>416</v>
      </c>
      <c r="D78" s="32" t="s">
        <v>406</v>
      </c>
      <c r="E78" s="32" t="s">
        <v>19</v>
      </c>
      <c r="F78" s="32" t="s">
        <v>208</v>
      </c>
      <c r="G78" s="77">
        <v>26930.159100000001</v>
      </c>
      <c r="H78" s="77">
        <v>29767.923899999998</v>
      </c>
      <c r="I78" s="77" t="s">
        <v>541</v>
      </c>
      <c r="J78" s="78">
        <v>6</v>
      </c>
      <c r="K78" s="78">
        <v>0</v>
      </c>
      <c r="L78" s="81" t="s">
        <v>440</v>
      </c>
      <c r="M78" s="57" t="s">
        <v>431</v>
      </c>
      <c r="N78" s="57" t="s">
        <v>432</v>
      </c>
      <c r="O78" s="57" t="s">
        <v>439</v>
      </c>
      <c r="P78" s="79">
        <v>480000</v>
      </c>
      <c r="Q78" s="83">
        <v>480000</v>
      </c>
      <c r="R78" s="79">
        <v>480000</v>
      </c>
      <c r="S78" s="271">
        <v>480000</v>
      </c>
    </row>
    <row r="79" spans="1:19" s="86" customFormat="1" ht="51" x14ac:dyDescent="0.2">
      <c r="A79" s="76">
        <v>23</v>
      </c>
      <c r="B79" s="42">
        <v>190125</v>
      </c>
      <c r="C79" s="42" t="s">
        <v>416</v>
      </c>
      <c r="D79" s="32" t="s">
        <v>407</v>
      </c>
      <c r="E79" s="32" t="s">
        <v>203</v>
      </c>
      <c r="F79" s="32" t="s">
        <v>209</v>
      </c>
      <c r="G79" s="77">
        <v>6839.54</v>
      </c>
      <c r="H79" s="77">
        <v>7210.46</v>
      </c>
      <c r="I79" s="77" t="s">
        <v>541</v>
      </c>
      <c r="J79" s="78">
        <v>12</v>
      </c>
      <c r="K79" s="78">
        <v>0</v>
      </c>
      <c r="L79" s="31" t="s">
        <v>445</v>
      </c>
      <c r="M79" s="57" t="s">
        <v>431</v>
      </c>
      <c r="N79" s="57" t="s">
        <v>432</v>
      </c>
      <c r="O79" s="57" t="s">
        <v>439</v>
      </c>
      <c r="P79" s="79">
        <v>960000</v>
      </c>
      <c r="Q79" s="83">
        <v>960000</v>
      </c>
      <c r="R79" s="79">
        <v>500000</v>
      </c>
      <c r="S79" s="271">
        <v>500000</v>
      </c>
    </row>
    <row r="80" spans="1:19" s="86" customFormat="1" ht="38.25" x14ac:dyDescent="0.2">
      <c r="A80" s="76">
        <v>24</v>
      </c>
      <c r="B80" s="42">
        <v>190123</v>
      </c>
      <c r="C80" s="42" t="s">
        <v>416</v>
      </c>
      <c r="D80" s="32" t="s">
        <v>409</v>
      </c>
      <c r="E80" s="32" t="s">
        <v>180</v>
      </c>
      <c r="F80" s="32" t="s">
        <v>210</v>
      </c>
      <c r="G80" s="77">
        <v>13219</v>
      </c>
      <c r="H80" s="77">
        <v>13362</v>
      </c>
      <c r="I80" s="77" t="s">
        <v>541</v>
      </c>
      <c r="J80" s="78">
        <v>10</v>
      </c>
      <c r="K80" s="78">
        <v>0</v>
      </c>
      <c r="L80" s="81" t="s">
        <v>440</v>
      </c>
      <c r="M80" s="57" t="s">
        <v>431</v>
      </c>
      <c r="N80" s="57" t="s">
        <v>432</v>
      </c>
      <c r="O80" s="57" t="s">
        <v>439</v>
      </c>
      <c r="P80" s="79">
        <v>800000</v>
      </c>
      <c r="Q80" s="83">
        <v>800000</v>
      </c>
      <c r="R80" s="79">
        <v>500000</v>
      </c>
      <c r="S80" s="271">
        <v>500000</v>
      </c>
    </row>
    <row r="81" spans="1:19" s="86" customFormat="1" ht="38.25" x14ac:dyDescent="0.2">
      <c r="A81" s="80">
        <v>25</v>
      </c>
      <c r="B81" s="42">
        <v>190117</v>
      </c>
      <c r="C81" s="42" t="s">
        <v>416</v>
      </c>
      <c r="D81" s="32" t="s">
        <v>410</v>
      </c>
      <c r="E81" s="32" t="s">
        <v>180</v>
      </c>
      <c r="F81" s="32" t="s">
        <v>211</v>
      </c>
      <c r="G81" s="77">
        <v>36354.121899999998</v>
      </c>
      <c r="H81" s="77">
        <v>36748.878100000002</v>
      </c>
      <c r="I81" s="77" t="s">
        <v>541</v>
      </c>
      <c r="J81" s="78">
        <v>1</v>
      </c>
      <c r="K81" s="78">
        <v>0</v>
      </c>
      <c r="L81" s="81" t="s">
        <v>440</v>
      </c>
      <c r="M81" s="57" t="s">
        <v>431</v>
      </c>
      <c r="N81" s="57" t="s">
        <v>432</v>
      </c>
      <c r="O81" s="57" t="s">
        <v>439</v>
      </c>
      <c r="P81" s="83">
        <v>80000</v>
      </c>
      <c r="Q81" s="83">
        <v>80000</v>
      </c>
      <c r="R81" s="79">
        <v>80000</v>
      </c>
      <c r="S81" s="271">
        <v>80000</v>
      </c>
    </row>
    <row r="82" spans="1:19" s="86" customFormat="1" ht="38.25" x14ac:dyDescent="0.2">
      <c r="A82" s="76">
        <v>26</v>
      </c>
      <c r="B82" s="42">
        <v>190096</v>
      </c>
      <c r="C82" s="42" t="s">
        <v>416</v>
      </c>
      <c r="D82" s="32" t="s">
        <v>411</v>
      </c>
      <c r="E82" s="32" t="s">
        <v>131</v>
      </c>
      <c r="F82" s="32" t="s">
        <v>212</v>
      </c>
      <c r="G82" s="77">
        <v>33840</v>
      </c>
      <c r="H82" s="77">
        <v>34793</v>
      </c>
      <c r="I82" s="77" t="s">
        <v>541</v>
      </c>
      <c r="J82" s="78">
        <v>6</v>
      </c>
      <c r="K82" s="78">
        <v>0</v>
      </c>
      <c r="L82" s="81" t="s">
        <v>444</v>
      </c>
      <c r="M82" s="57" t="s">
        <v>431</v>
      </c>
      <c r="N82" s="57" t="s">
        <v>432</v>
      </c>
      <c r="O82" s="57" t="s">
        <v>439</v>
      </c>
      <c r="P82" s="83">
        <v>480000</v>
      </c>
      <c r="Q82" s="83">
        <v>480000</v>
      </c>
      <c r="R82" s="79">
        <v>480000</v>
      </c>
      <c r="S82" s="271">
        <v>480000</v>
      </c>
    </row>
    <row r="83" spans="1:19" s="86" customFormat="1" ht="38.25" x14ac:dyDescent="0.2">
      <c r="A83" s="80">
        <v>27</v>
      </c>
      <c r="B83" s="42">
        <v>190124</v>
      </c>
      <c r="C83" s="42" t="s">
        <v>416</v>
      </c>
      <c r="D83" s="32" t="s">
        <v>413</v>
      </c>
      <c r="E83" s="32" t="s">
        <v>213</v>
      </c>
      <c r="F83" s="32" t="s">
        <v>215</v>
      </c>
      <c r="G83" s="77">
        <v>17219</v>
      </c>
      <c r="H83" s="77">
        <v>17781</v>
      </c>
      <c r="I83" s="77" t="s">
        <v>541</v>
      </c>
      <c r="J83" s="78">
        <v>63</v>
      </c>
      <c r="K83" s="78">
        <v>0</v>
      </c>
      <c r="L83" s="81" t="s">
        <v>440</v>
      </c>
      <c r="M83" s="57" t="s">
        <v>431</v>
      </c>
      <c r="N83" s="57" t="s">
        <v>432</v>
      </c>
      <c r="O83" s="57" t="s">
        <v>439</v>
      </c>
      <c r="P83" s="83">
        <v>5000000</v>
      </c>
      <c r="Q83" s="83">
        <v>5000000</v>
      </c>
      <c r="R83" s="79">
        <v>500000</v>
      </c>
      <c r="S83" s="271">
        <v>500000</v>
      </c>
    </row>
    <row r="84" spans="1:19" s="86" customFormat="1" ht="25.5" x14ac:dyDescent="0.2">
      <c r="A84" s="76">
        <v>28</v>
      </c>
      <c r="B84" s="42">
        <v>190121</v>
      </c>
      <c r="C84" s="42" t="s">
        <v>416</v>
      </c>
      <c r="D84" s="32" t="s">
        <v>412</v>
      </c>
      <c r="E84" s="32" t="s">
        <v>213</v>
      </c>
      <c r="F84" s="32" t="s">
        <v>214</v>
      </c>
      <c r="G84" s="77">
        <v>75856</v>
      </c>
      <c r="H84" s="77">
        <v>71953</v>
      </c>
      <c r="I84" s="77" t="s">
        <v>541</v>
      </c>
      <c r="J84" s="156">
        <v>0.25</v>
      </c>
      <c r="K84" s="78">
        <v>0</v>
      </c>
      <c r="L84" s="81" t="s">
        <v>440</v>
      </c>
      <c r="M84" s="57" t="s">
        <v>431</v>
      </c>
      <c r="N84" s="57" t="s">
        <v>432</v>
      </c>
      <c r="O84" s="57" t="s">
        <v>439</v>
      </c>
      <c r="P84" s="83">
        <v>10000000</v>
      </c>
      <c r="Q84" s="83">
        <v>10000000</v>
      </c>
      <c r="R84" s="79">
        <v>500000</v>
      </c>
      <c r="S84" s="271">
        <v>500000</v>
      </c>
    </row>
    <row r="85" spans="1:19" s="86" customFormat="1" ht="26.25" thickBot="1" x14ac:dyDescent="0.25">
      <c r="A85" s="286">
        <v>29</v>
      </c>
      <c r="B85" s="287">
        <v>190116</v>
      </c>
      <c r="C85" s="287" t="s">
        <v>416</v>
      </c>
      <c r="D85" s="288" t="s">
        <v>414</v>
      </c>
      <c r="E85" s="288" t="s">
        <v>213</v>
      </c>
      <c r="F85" s="288" t="s">
        <v>216</v>
      </c>
      <c r="G85" s="289">
        <v>47580</v>
      </c>
      <c r="H85" s="289">
        <v>40756</v>
      </c>
      <c r="I85" s="289" t="s">
        <v>541</v>
      </c>
      <c r="J85" s="290">
        <v>5</v>
      </c>
      <c r="K85" s="290">
        <v>0</v>
      </c>
      <c r="L85" s="291" t="s">
        <v>440</v>
      </c>
      <c r="M85" s="293" t="s">
        <v>431</v>
      </c>
      <c r="N85" s="293" t="s">
        <v>432</v>
      </c>
      <c r="O85" s="293" t="s">
        <v>439</v>
      </c>
      <c r="P85" s="299">
        <v>400000</v>
      </c>
      <c r="Q85" s="299">
        <v>400000</v>
      </c>
      <c r="R85" s="294">
        <v>400000</v>
      </c>
      <c r="S85" s="300">
        <v>400000</v>
      </c>
    </row>
    <row r="86" spans="1:19" s="182" customFormat="1" ht="15.75" x14ac:dyDescent="0.25">
      <c r="A86" s="302"/>
      <c r="B86" s="303"/>
      <c r="C86" s="303"/>
      <c r="D86" s="304"/>
      <c r="E86" s="304"/>
      <c r="F86" s="304"/>
      <c r="G86" s="305"/>
      <c r="H86" s="305"/>
      <c r="I86" s="305"/>
      <c r="J86" s="306"/>
      <c r="K86" s="306"/>
      <c r="L86" s="307"/>
      <c r="M86" s="308"/>
      <c r="N86" s="308"/>
      <c r="O86" s="308"/>
      <c r="P86" s="309">
        <f>SUM(P57:P85)</f>
        <v>65122000</v>
      </c>
      <c r="Q86" s="309">
        <f t="shared" ref="Q86:R86" si="0">SUM(Q57:Q85)</f>
        <v>65122000</v>
      </c>
      <c r="R86" s="309">
        <f t="shared" si="0"/>
        <v>57546000</v>
      </c>
      <c r="S86" s="310">
        <f>SUM(S57:S85)</f>
        <v>57546000</v>
      </c>
    </row>
    <row r="87" spans="1:19" s="183" customFormat="1" ht="17.25" thickBot="1" x14ac:dyDescent="0.3">
      <c r="A87" s="381" t="s">
        <v>567</v>
      </c>
      <c r="B87" s="382"/>
      <c r="C87" s="382"/>
      <c r="D87" s="382"/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  <c r="P87" s="301">
        <f>P86+P54+P33</f>
        <v>2976993571</v>
      </c>
      <c r="Q87" s="301">
        <f>Q86+Q54+Q33</f>
        <v>3902058296.1400003</v>
      </c>
      <c r="R87" s="301">
        <f>R86+R54+R33</f>
        <v>2638691089</v>
      </c>
      <c r="S87" s="311">
        <f>S86+S54+S33</f>
        <v>1658691089</v>
      </c>
    </row>
    <row r="88" spans="1:19" s="48" customFormat="1" ht="12.75" x14ac:dyDescent="0.25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7"/>
      <c r="Q88" s="97"/>
      <c r="R88" s="97"/>
    </row>
    <row r="89" spans="1:19" s="159" customFormat="1" x14ac:dyDescent="0.2">
      <c r="B89" s="161"/>
      <c r="C89" s="161"/>
      <c r="D89" s="161"/>
      <c r="E89" s="161"/>
      <c r="F89" s="161"/>
      <c r="G89" s="161"/>
      <c r="L89" s="162"/>
      <c r="M89" s="162"/>
      <c r="N89" s="162"/>
      <c r="O89" s="162"/>
      <c r="P89" s="163"/>
      <c r="Q89" s="163"/>
      <c r="R89" s="163"/>
    </row>
    <row r="92" spans="1:19" x14ac:dyDescent="0.2">
      <c r="R92" s="270"/>
    </row>
    <row r="93" spans="1:19" x14ac:dyDescent="0.2">
      <c r="R93" s="270"/>
    </row>
    <row r="94" spans="1:19" x14ac:dyDescent="0.2">
      <c r="R94" s="270"/>
    </row>
    <row r="95" spans="1:19" x14ac:dyDescent="0.2">
      <c r="R95" s="270"/>
    </row>
    <row r="96" spans="1:19" x14ac:dyDescent="0.2">
      <c r="R96" s="270"/>
    </row>
    <row r="99" spans="18:18" x14ac:dyDescent="0.2">
      <c r="R99" s="270"/>
    </row>
  </sheetData>
  <mergeCells count="24">
    <mergeCell ref="S4:S5"/>
    <mergeCell ref="A87:O87"/>
    <mergeCell ref="A1:E1"/>
    <mergeCell ref="A4:A5"/>
    <mergeCell ref="B4:B5"/>
    <mergeCell ref="C4:C5"/>
    <mergeCell ref="D4:D5"/>
    <mergeCell ref="E4:F4"/>
    <mergeCell ref="A2:E2"/>
    <mergeCell ref="A3:E3"/>
    <mergeCell ref="A56:R56"/>
    <mergeCell ref="R4:R5"/>
    <mergeCell ref="L4:L5"/>
    <mergeCell ref="M4:M5"/>
    <mergeCell ref="N4:N5"/>
    <mergeCell ref="O4:O5"/>
    <mergeCell ref="P4:P5"/>
    <mergeCell ref="Q4:Q5"/>
    <mergeCell ref="G4:H4"/>
    <mergeCell ref="A6:R6"/>
    <mergeCell ref="A35:R35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300"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V62"/>
  <sheetViews>
    <sheetView zoomScale="70" zoomScaleNormal="70" workbookViewId="0">
      <pane ySplit="5" topLeftCell="A27" activePane="bottomLeft" state="frozen"/>
      <selection pane="bottomLeft" activeCell="W5" sqref="W5"/>
    </sheetView>
  </sheetViews>
  <sheetFormatPr baseColWidth="10" defaultRowHeight="15" x14ac:dyDescent="0.25"/>
  <cols>
    <col min="1" max="1" width="6.85546875" style="1" bestFit="1" customWidth="1"/>
    <col min="2" max="2" width="9" style="1" bestFit="1" customWidth="1"/>
    <col min="3" max="3" width="18.28515625" style="1" customWidth="1"/>
    <col min="4" max="4" width="16.140625" style="1" hidden="1" customWidth="1"/>
    <col min="5" max="5" width="16.42578125" style="1" hidden="1" customWidth="1"/>
    <col min="6" max="6" width="43.7109375" style="1" customWidth="1"/>
    <col min="7" max="7" width="23" style="1" hidden="1" customWidth="1"/>
    <col min="8" max="8" width="25.5703125" style="1" hidden="1" customWidth="1"/>
    <col min="9" max="9" width="13.28515625" style="1" hidden="1" customWidth="1"/>
    <col min="10" max="10" width="15.5703125" style="1" hidden="1" customWidth="1"/>
    <col min="11" max="11" width="16.140625" style="1" hidden="1" customWidth="1"/>
    <col min="12" max="12" width="17.140625" style="1" hidden="1" customWidth="1"/>
    <col min="13" max="13" width="16.140625" style="1" hidden="1" customWidth="1"/>
    <col min="14" max="14" width="25.28515625" style="24" hidden="1" customWidth="1"/>
    <col min="15" max="15" width="25" style="24" hidden="1" customWidth="1"/>
    <col min="16" max="16" width="15.42578125" style="24" hidden="1" customWidth="1"/>
    <col min="17" max="17" width="28.42578125" style="24" hidden="1" customWidth="1"/>
    <col min="18" max="18" width="27.5703125" style="119" hidden="1" customWidth="1"/>
    <col min="19" max="19" width="23.5703125" style="119" hidden="1" customWidth="1"/>
    <col min="20" max="20" width="29.42578125" style="119" customWidth="1"/>
    <col min="21" max="21" width="31.42578125" style="98" customWidth="1"/>
    <col min="22" max="22" width="12.7109375" style="1" bestFit="1" customWidth="1"/>
    <col min="23" max="16384" width="11.42578125" style="1"/>
  </cols>
  <sheetData>
    <row r="1" spans="1:22" ht="18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V1" s="99"/>
    </row>
    <row r="2" spans="1:22" ht="18" customHeight="1" x14ac:dyDescent="0.25">
      <c r="A2" s="401" t="s">
        <v>585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V2" s="99"/>
    </row>
    <row r="3" spans="1:22" ht="18" customHeight="1" thickBot="1" x14ac:dyDescent="0.3">
      <c r="A3" s="383" t="s">
        <v>569</v>
      </c>
      <c r="B3" s="383"/>
      <c r="C3" s="383"/>
      <c r="D3" s="383"/>
      <c r="E3" s="383"/>
      <c r="F3" s="383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101"/>
      <c r="T3" s="101"/>
      <c r="U3" s="101"/>
      <c r="V3" s="100"/>
    </row>
    <row r="4" spans="1:22" s="12" customFormat="1" ht="15.75" customHeight="1" x14ac:dyDescent="0.2">
      <c r="A4" s="384" t="s">
        <v>1</v>
      </c>
      <c r="B4" s="386" t="s">
        <v>2</v>
      </c>
      <c r="C4" s="386" t="s">
        <v>356</v>
      </c>
      <c r="D4" s="386" t="s">
        <v>357</v>
      </c>
      <c r="E4" s="386" t="s">
        <v>358</v>
      </c>
      <c r="F4" s="403" t="s">
        <v>3</v>
      </c>
      <c r="G4" s="403" t="s">
        <v>4</v>
      </c>
      <c r="H4" s="403"/>
      <c r="I4" s="372" t="s">
        <v>5</v>
      </c>
      <c r="J4" s="372"/>
      <c r="K4" s="372" t="s">
        <v>352</v>
      </c>
      <c r="L4" s="372" t="s">
        <v>549</v>
      </c>
      <c r="M4" s="372" t="s">
        <v>359</v>
      </c>
      <c r="N4" s="386" t="s">
        <v>426</v>
      </c>
      <c r="O4" s="386" t="s">
        <v>427</v>
      </c>
      <c r="P4" s="386" t="s">
        <v>428</v>
      </c>
      <c r="Q4" s="386" t="s">
        <v>429</v>
      </c>
      <c r="R4" s="370" t="s">
        <v>354</v>
      </c>
      <c r="S4" s="370" t="s">
        <v>355</v>
      </c>
      <c r="T4" s="379" t="s">
        <v>116</v>
      </c>
      <c r="U4" s="379" t="s">
        <v>604</v>
      </c>
    </row>
    <row r="5" spans="1:22" s="12" customFormat="1" ht="36" customHeight="1" thickBot="1" x14ac:dyDescent="0.25">
      <c r="A5" s="402"/>
      <c r="B5" s="398"/>
      <c r="C5" s="398"/>
      <c r="D5" s="398"/>
      <c r="E5" s="398"/>
      <c r="F5" s="404"/>
      <c r="G5" s="102" t="s">
        <v>6</v>
      </c>
      <c r="H5" s="102" t="s">
        <v>117</v>
      </c>
      <c r="I5" s="103" t="s">
        <v>7</v>
      </c>
      <c r="J5" s="103" t="s">
        <v>8</v>
      </c>
      <c r="K5" s="396"/>
      <c r="L5" s="396"/>
      <c r="M5" s="396"/>
      <c r="N5" s="398"/>
      <c r="O5" s="398"/>
      <c r="P5" s="398"/>
      <c r="Q5" s="398"/>
      <c r="R5" s="395"/>
      <c r="S5" s="395"/>
      <c r="T5" s="397"/>
      <c r="U5" s="397"/>
    </row>
    <row r="6" spans="1:22" s="109" customFormat="1" ht="16.5" thickBot="1" x14ac:dyDescent="0.25">
      <c r="A6" s="405" t="s">
        <v>568</v>
      </c>
      <c r="B6" s="406"/>
      <c r="C6" s="406"/>
      <c r="D6" s="406"/>
      <c r="E6" s="406"/>
      <c r="F6" s="406"/>
      <c r="G6" s="406"/>
      <c r="H6" s="406"/>
      <c r="I6" s="104"/>
      <c r="J6" s="104"/>
      <c r="K6" s="104"/>
      <c r="L6" s="104"/>
      <c r="M6" s="104"/>
      <c r="N6" s="105"/>
      <c r="O6" s="105"/>
      <c r="P6" s="105"/>
      <c r="Q6" s="105"/>
      <c r="R6" s="106"/>
      <c r="S6" s="106"/>
      <c r="T6" s="107"/>
      <c r="U6" s="108"/>
    </row>
    <row r="7" spans="1:22" s="113" customFormat="1" ht="38.25" x14ac:dyDescent="0.2">
      <c r="A7" s="110">
        <v>1</v>
      </c>
      <c r="B7" s="111">
        <v>153134</v>
      </c>
      <c r="C7" s="111" t="s">
        <v>420</v>
      </c>
      <c r="D7" s="111"/>
      <c r="E7" s="111"/>
      <c r="F7" s="54" t="s">
        <v>9</v>
      </c>
      <c r="G7" s="54" t="s">
        <v>10</v>
      </c>
      <c r="H7" s="54" t="s">
        <v>11</v>
      </c>
      <c r="I7" s="112">
        <v>42071</v>
      </c>
      <c r="J7" s="112">
        <v>111553</v>
      </c>
      <c r="K7" s="54" t="s">
        <v>544</v>
      </c>
      <c r="L7" s="94">
        <v>28</v>
      </c>
      <c r="M7" s="94">
        <v>15.63</v>
      </c>
      <c r="N7" s="26" t="s">
        <v>452</v>
      </c>
      <c r="O7" s="142" t="s">
        <v>561</v>
      </c>
      <c r="P7" s="54" t="s">
        <v>453</v>
      </c>
      <c r="Q7" s="54" t="s">
        <v>454</v>
      </c>
      <c r="R7" s="63">
        <v>20000000</v>
      </c>
      <c r="S7" s="63">
        <v>20000000</v>
      </c>
      <c r="T7" s="331">
        <v>4000000</v>
      </c>
      <c r="U7" s="335">
        <v>4000000</v>
      </c>
    </row>
    <row r="8" spans="1:22" s="113" customFormat="1" ht="38.25" x14ac:dyDescent="0.2">
      <c r="A8" s="114">
        <v>2</v>
      </c>
      <c r="B8" s="20">
        <v>155771</v>
      </c>
      <c r="C8" s="20" t="s">
        <v>420</v>
      </c>
      <c r="D8" s="20"/>
      <c r="E8" s="20"/>
      <c r="F8" s="21" t="s">
        <v>12</v>
      </c>
      <c r="G8" s="21" t="s">
        <v>13</v>
      </c>
      <c r="H8" s="21" t="s">
        <v>14</v>
      </c>
      <c r="I8" s="22">
        <v>104198</v>
      </c>
      <c r="J8" s="22">
        <v>104276</v>
      </c>
      <c r="K8" s="21" t="s">
        <v>544</v>
      </c>
      <c r="L8" s="8">
        <v>29</v>
      </c>
      <c r="M8" s="8">
        <v>25</v>
      </c>
      <c r="N8" s="15" t="s">
        <v>452</v>
      </c>
      <c r="O8" s="20" t="s">
        <v>561</v>
      </c>
      <c r="P8" s="21" t="s">
        <v>453</v>
      </c>
      <c r="Q8" s="21" t="s">
        <v>454</v>
      </c>
      <c r="R8" s="62">
        <v>35000000</v>
      </c>
      <c r="S8" s="62">
        <v>35000000</v>
      </c>
      <c r="T8" s="332">
        <v>10000000</v>
      </c>
      <c r="U8" s="336">
        <v>10000000</v>
      </c>
    </row>
    <row r="9" spans="1:22" s="113" customFormat="1" ht="51" x14ac:dyDescent="0.2">
      <c r="A9" s="114">
        <v>3</v>
      </c>
      <c r="B9" s="20">
        <v>154983</v>
      </c>
      <c r="C9" s="20" t="s">
        <v>420</v>
      </c>
      <c r="D9" s="20"/>
      <c r="E9" s="20"/>
      <c r="F9" s="21" t="s">
        <v>15</v>
      </c>
      <c r="G9" s="21" t="s">
        <v>16</v>
      </c>
      <c r="H9" s="21" t="s">
        <v>17</v>
      </c>
      <c r="I9" s="22">
        <v>30281</v>
      </c>
      <c r="J9" s="22">
        <v>33975</v>
      </c>
      <c r="K9" s="21" t="s">
        <v>544</v>
      </c>
      <c r="L9" s="8">
        <v>10</v>
      </c>
      <c r="M9" s="8">
        <v>4.92</v>
      </c>
      <c r="N9" s="15" t="s">
        <v>444</v>
      </c>
      <c r="O9" s="20" t="s">
        <v>561</v>
      </c>
      <c r="P9" s="21" t="s">
        <v>453</v>
      </c>
      <c r="Q9" s="21" t="s">
        <v>454</v>
      </c>
      <c r="R9" s="62">
        <v>24000000</v>
      </c>
      <c r="S9" s="62">
        <v>24000000</v>
      </c>
      <c r="T9" s="332">
        <v>8000000</v>
      </c>
      <c r="U9" s="336">
        <v>8000000</v>
      </c>
    </row>
    <row r="10" spans="1:22" s="113" customFormat="1" ht="51" x14ac:dyDescent="0.2">
      <c r="A10" s="114">
        <v>4</v>
      </c>
      <c r="B10" s="20">
        <v>156117</v>
      </c>
      <c r="C10" s="20" t="s">
        <v>420</v>
      </c>
      <c r="D10" s="20"/>
      <c r="E10" s="20"/>
      <c r="F10" s="21" t="s">
        <v>18</v>
      </c>
      <c r="G10" s="21" t="s">
        <v>19</v>
      </c>
      <c r="H10" s="21" t="s">
        <v>20</v>
      </c>
      <c r="I10" s="21" t="s">
        <v>21</v>
      </c>
      <c r="J10" s="22">
        <v>86076</v>
      </c>
      <c r="K10" s="21" t="s">
        <v>544</v>
      </c>
      <c r="L10" s="8">
        <v>32</v>
      </c>
      <c r="M10" s="8">
        <v>10.56</v>
      </c>
      <c r="N10" s="15" t="s">
        <v>455</v>
      </c>
      <c r="O10" s="20" t="s">
        <v>561</v>
      </c>
      <c r="P10" s="21" t="s">
        <v>453</v>
      </c>
      <c r="Q10" s="21" t="s">
        <v>454</v>
      </c>
      <c r="R10" s="62">
        <v>30000000</v>
      </c>
      <c r="S10" s="62">
        <v>101984257.75</v>
      </c>
      <c r="T10" s="332">
        <v>11000000</v>
      </c>
      <c r="U10" s="336">
        <v>11000000</v>
      </c>
    </row>
    <row r="11" spans="1:22" s="113" customFormat="1" ht="51" x14ac:dyDescent="0.2">
      <c r="A11" s="114">
        <v>5</v>
      </c>
      <c r="B11" s="20">
        <v>122866</v>
      </c>
      <c r="C11" s="20" t="s">
        <v>420</v>
      </c>
      <c r="D11" s="20"/>
      <c r="E11" s="20"/>
      <c r="F11" s="21" t="s">
        <v>22</v>
      </c>
      <c r="G11" s="21" t="s">
        <v>19</v>
      </c>
      <c r="H11" s="21" t="s">
        <v>19</v>
      </c>
      <c r="I11" s="22">
        <v>60922</v>
      </c>
      <c r="J11" s="22">
        <v>66647</v>
      </c>
      <c r="K11" s="21" t="s">
        <v>544</v>
      </c>
      <c r="L11" s="8">
        <v>8</v>
      </c>
      <c r="M11" s="8">
        <v>0.8</v>
      </c>
      <c r="N11" s="15" t="s">
        <v>444</v>
      </c>
      <c r="O11" s="20" t="s">
        <v>561</v>
      </c>
      <c r="P11" s="21" t="s">
        <v>453</v>
      </c>
      <c r="Q11" s="21" t="s">
        <v>454</v>
      </c>
      <c r="R11" s="62">
        <v>8000000</v>
      </c>
      <c r="S11" s="62">
        <v>8000000</v>
      </c>
      <c r="T11" s="332">
        <v>1500000</v>
      </c>
      <c r="U11" s="336">
        <v>1500000</v>
      </c>
    </row>
    <row r="12" spans="1:22" s="113" customFormat="1" ht="51" x14ac:dyDescent="0.2">
      <c r="A12" s="114">
        <v>6</v>
      </c>
      <c r="B12" s="20">
        <v>122699</v>
      </c>
      <c r="C12" s="20" t="s">
        <v>420</v>
      </c>
      <c r="D12" s="20"/>
      <c r="E12" s="20"/>
      <c r="F12" s="21" t="s">
        <v>23</v>
      </c>
      <c r="G12" s="21" t="s">
        <v>13</v>
      </c>
      <c r="H12" s="21" t="s">
        <v>13</v>
      </c>
      <c r="I12" s="22">
        <v>100494</v>
      </c>
      <c r="J12" s="22">
        <v>106673</v>
      </c>
      <c r="K12" s="21" t="s">
        <v>544</v>
      </c>
      <c r="L12" s="8">
        <v>5</v>
      </c>
      <c r="M12" s="8">
        <v>1</v>
      </c>
      <c r="N12" s="15" t="s">
        <v>444</v>
      </c>
      <c r="O12" s="20" t="s">
        <v>561</v>
      </c>
      <c r="P12" s="21" t="s">
        <v>453</v>
      </c>
      <c r="Q12" s="21" t="s">
        <v>454</v>
      </c>
      <c r="R12" s="62">
        <v>16105159.060000001</v>
      </c>
      <c r="S12" s="62">
        <v>8052579.5</v>
      </c>
      <c r="T12" s="332">
        <v>3000000</v>
      </c>
      <c r="U12" s="336">
        <v>3000000</v>
      </c>
    </row>
    <row r="13" spans="1:22" s="113" customFormat="1" ht="51" x14ac:dyDescent="0.2">
      <c r="A13" s="114">
        <v>7</v>
      </c>
      <c r="B13" s="20">
        <v>119457</v>
      </c>
      <c r="C13" s="20" t="s">
        <v>420</v>
      </c>
      <c r="D13" s="20"/>
      <c r="E13" s="20"/>
      <c r="F13" s="21" t="s">
        <v>24</v>
      </c>
      <c r="G13" s="21" t="s">
        <v>10</v>
      </c>
      <c r="H13" s="21" t="s">
        <v>25</v>
      </c>
      <c r="I13" s="22">
        <v>202601</v>
      </c>
      <c r="J13" s="22">
        <v>210870</v>
      </c>
      <c r="K13" s="21" t="s">
        <v>544</v>
      </c>
      <c r="L13" s="8">
        <v>27</v>
      </c>
      <c r="M13" s="8">
        <v>6.04</v>
      </c>
      <c r="N13" s="15" t="s">
        <v>444</v>
      </c>
      <c r="O13" s="20" t="s">
        <v>561</v>
      </c>
      <c r="P13" s="21" t="s">
        <v>453</v>
      </c>
      <c r="Q13" s="21" t="s">
        <v>454</v>
      </c>
      <c r="R13" s="62">
        <v>10000000</v>
      </c>
      <c r="S13" s="62">
        <v>10000000</v>
      </c>
      <c r="T13" s="332">
        <v>3000000</v>
      </c>
      <c r="U13" s="336">
        <v>3000000</v>
      </c>
    </row>
    <row r="14" spans="1:22" s="113" customFormat="1" ht="38.25" x14ac:dyDescent="0.2">
      <c r="A14" s="114">
        <v>8</v>
      </c>
      <c r="B14" s="20">
        <v>130902</v>
      </c>
      <c r="C14" s="20" t="s">
        <v>420</v>
      </c>
      <c r="D14" s="20"/>
      <c r="E14" s="20"/>
      <c r="F14" s="21" t="s">
        <v>26</v>
      </c>
      <c r="G14" s="21" t="s">
        <v>27</v>
      </c>
      <c r="H14" s="21" t="s">
        <v>28</v>
      </c>
      <c r="I14" s="22">
        <v>28034</v>
      </c>
      <c r="J14" s="22">
        <v>29217</v>
      </c>
      <c r="K14" s="21" t="s">
        <v>544</v>
      </c>
      <c r="L14" s="8">
        <v>10</v>
      </c>
      <c r="M14" s="8">
        <v>4.0999999999999996</v>
      </c>
      <c r="N14" s="15" t="s">
        <v>452</v>
      </c>
      <c r="O14" s="20" t="s">
        <v>561</v>
      </c>
      <c r="P14" s="21" t="s">
        <v>453</v>
      </c>
      <c r="Q14" s="21" t="s">
        <v>454</v>
      </c>
      <c r="R14" s="62">
        <v>40000000</v>
      </c>
      <c r="S14" s="62">
        <v>56537951.289999999</v>
      </c>
      <c r="T14" s="332">
        <v>22500002</v>
      </c>
      <c r="U14" s="336">
        <v>22500002</v>
      </c>
    </row>
    <row r="15" spans="1:22" s="113" customFormat="1" ht="51" x14ac:dyDescent="0.2">
      <c r="A15" s="114">
        <v>9</v>
      </c>
      <c r="B15" s="20">
        <v>156726</v>
      </c>
      <c r="C15" s="20" t="s">
        <v>420</v>
      </c>
      <c r="D15" s="20"/>
      <c r="E15" s="20"/>
      <c r="F15" s="21" t="s">
        <v>417</v>
      </c>
      <c r="G15" s="21" t="s">
        <v>73</v>
      </c>
      <c r="H15" s="21" t="s">
        <v>74</v>
      </c>
      <c r="I15" s="22">
        <v>53804</v>
      </c>
      <c r="J15" s="22">
        <v>54604</v>
      </c>
      <c r="K15" s="21" t="s">
        <v>544</v>
      </c>
      <c r="L15" s="8">
        <v>5</v>
      </c>
      <c r="M15" s="8">
        <v>0</v>
      </c>
      <c r="N15" s="15" t="s">
        <v>456</v>
      </c>
      <c r="O15" s="20" t="s">
        <v>562</v>
      </c>
      <c r="P15" s="21" t="s">
        <v>453</v>
      </c>
      <c r="Q15" s="21" t="s">
        <v>454</v>
      </c>
      <c r="R15" s="62">
        <v>27000000</v>
      </c>
      <c r="S15" s="62">
        <v>102389343</v>
      </c>
      <c r="T15" s="332">
        <v>11000000</v>
      </c>
      <c r="U15" s="336">
        <v>11000000</v>
      </c>
    </row>
    <row r="16" spans="1:22" s="113" customFormat="1" ht="63.75" x14ac:dyDescent="0.2">
      <c r="A16" s="114">
        <v>10</v>
      </c>
      <c r="B16" s="20">
        <v>134501</v>
      </c>
      <c r="C16" s="20" t="s">
        <v>420</v>
      </c>
      <c r="D16" s="20"/>
      <c r="E16" s="20"/>
      <c r="F16" s="21" t="s">
        <v>424</v>
      </c>
      <c r="G16" s="21" t="s">
        <v>75</v>
      </c>
      <c r="H16" s="21" t="s">
        <v>76</v>
      </c>
      <c r="I16" s="22">
        <v>700447</v>
      </c>
      <c r="J16" s="22">
        <v>747379</v>
      </c>
      <c r="K16" s="21" t="s">
        <v>544</v>
      </c>
      <c r="L16" s="8">
        <v>69</v>
      </c>
      <c r="M16" s="8">
        <v>33.270000000000003</v>
      </c>
      <c r="N16" s="15" t="s">
        <v>445</v>
      </c>
      <c r="O16" s="20" t="s">
        <v>562</v>
      </c>
      <c r="P16" s="21" t="s">
        <v>453</v>
      </c>
      <c r="Q16" s="21" t="s">
        <v>454</v>
      </c>
      <c r="R16" s="62">
        <v>10000000</v>
      </c>
      <c r="S16" s="62">
        <v>132997228.40000001</v>
      </c>
      <c r="T16" s="332">
        <v>10000000</v>
      </c>
      <c r="U16" s="336">
        <v>10000000</v>
      </c>
    </row>
    <row r="17" spans="1:21" s="113" customFormat="1" ht="38.25" x14ac:dyDescent="0.2">
      <c r="A17" s="114">
        <v>11</v>
      </c>
      <c r="B17" s="23">
        <v>153122</v>
      </c>
      <c r="C17" s="20" t="s">
        <v>420</v>
      </c>
      <c r="D17" s="23"/>
      <c r="E17" s="23"/>
      <c r="F17" s="21" t="s">
        <v>86</v>
      </c>
      <c r="G17" s="21" t="s">
        <v>75</v>
      </c>
      <c r="H17" s="21" t="s">
        <v>87</v>
      </c>
      <c r="I17" s="22">
        <v>10667</v>
      </c>
      <c r="J17" s="22">
        <v>11827</v>
      </c>
      <c r="K17" s="21" t="s">
        <v>545</v>
      </c>
      <c r="L17" s="8">
        <v>1246</v>
      </c>
      <c r="M17" s="8">
        <v>581</v>
      </c>
      <c r="N17" s="21" t="s">
        <v>457</v>
      </c>
      <c r="O17" s="20" t="s">
        <v>563</v>
      </c>
      <c r="P17" s="21" t="s">
        <v>453</v>
      </c>
      <c r="Q17" s="21" t="s">
        <v>454</v>
      </c>
      <c r="R17" s="62">
        <v>3000000</v>
      </c>
      <c r="S17" s="62">
        <v>3000000</v>
      </c>
      <c r="T17" s="332">
        <v>1000000</v>
      </c>
      <c r="U17" s="336">
        <v>1000000</v>
      </c>
    </row>
    <row r="18" spans="1:21" s="113" customFormat="1" ht="38.25" x14ac:dyDescent="0.2">
      <c r="A18" s="114">
        <v>12</v>
      </c>
      <c r="B18" s="23">
        <v>154990</v>
      </c>
      <c r="C18" s="23" t="s">
        <v>420</v>
      </c>
      <c r="D18" s="23"/>
      <c r="E18" s="23"/>
      <c r="F18" s="21" t="s">
        <v>88</v>
      </c>
      <c r="G18" s="21" t="s">
        <v>89</v>
      </c>
      <c r="H18" s="21" t="s">
        <v>90</v>
      </c>
      <c r="I18" s="22">
        <v>1623492</v>
      </c>
      <c r="J18" s="22">
        <v>1754850</v>
      </c>
      <c r="K18" s="21" t="s">
        <v>545</v>
      </c>
      <c r="L18" s="8">
        <v>560</v>
      </c>
      <c r="M18" s="8">
        <v>125</v>
      </c>
      <c r="N18" s="15" t="s">
        <v>458</v>
      </c>
      <c r="O18" s="20" t="s">
        <v>562</v>
      </c>
      <c r="P18" s="21" t="s">
        <v>453</v>
      </c>
      <c r="Q18" s="21" t="s">
        <v>454</v>
      </c>
      <c r="R18" s="62">
        <v>5000000</v>
      </c>
      <c r="S18" s="62">
        <v>30792055.43</v>
      </c>
      <c r="T18" s="332">
        <v>5000000</v>
      </c>
      <c r="U18" s="336">
        <v>5000000</v>
      </c>
    </row>
    <row r="19" spans="1:21" s="113" customFormat="1" ht="38.25" x14ac:dyDescent="0.2">
      <c r="A19" s="114">
        <v>13</v>
      </c>
      <c r="B19" s="20">
        <v>153133</v>
      </c>
      <c r="C19" s="20" t="s">
        <v>420</v>
      </c>
      <c r="D19" s="20"/>
      <c r="E19" s="20"/>
      <c r="F19" s="21" t="s">
        <v>29</v>
      </c>
      <c r="G19" s="21" t="s">
        <v>30</v>
      </c>
      <c r="H19" s="21" t="s">
        <v>31</v>
      </c>
      <c r="I19" s="22">
        <v>45326</v>
      </c>
      <c r="J19" s="22">
        <v>44067</v>
      </c>
      <c r="K19" s="21" t="s">
        <v>544</v>
      </c>
      <c r="L19" s="8">
        <v>11</v>
      </c>
      <c r="M19" s="8">
        <v>2</v>
      </c>
      <c r="N19" s="15" t="s">
        <v>455</v>
      </c>
      <c r="O19" s="20" t="s">
        <v>561</v>
      </c>
      <c r="P19" s="21" t="s">
        <v>453</v>
      </c>
      <c r="Q19" s="21" t="s">
        <v>454</v>
      </c>
      <c r="R19" s="62">
        <v>5000000</v>
      </c>
      <c r="S19" s="62">
        <v>36496892.219999999</v>
      </c>
      <c r="T19" s="332">
        <v>5000000</v>
      </c>
      <c r="U19" s="336">
        <v>5000000</v>
      </c>
    </row>
    <row r="20" spans="1:21" s="113" customFormat="1" ht="51" x14ac:dyDescent="0.2">
      <c r="A20" s="114">
        <v>14</v>
      </c>
      <c r="B20" s="20">
        <v>153131</v>
      </c>
      <c r="C20" s="20" t="s">
        <v>420</v>
      </c>
      <c r="D20" s="20"/>
      <c r="E20" s="20"/>
      <c r="F20" s="21" t="s">
        <v>32</v>
      </c>
      <c r="G20" s="21" t="s">
        <v>19</v>
      </c>
      <c r="H20" s="21" t="s">
        <v>33</v>
      </c>
      <c r="I20" s="22">
        <v>26755</v>
      </c>
      <c r="J20" s="22">
        <v>27214</v>
      </c>
      <c r="K20" s="21" t="s">
        <v>544</v>
      </c>
      <c r="L20" s="8">
        <v>4</v>
      </c>
      <c r="M20" s="8">
        <v>3</v>
      </c>
      <c r="N20" s="15" t="s">
        <v>455</v>
      </c>
      <c r="O20" s="20" t="s">
        <v>561</v>
      </c>
      <c r="P20" s="21" t="s">
        <v>453</v>
      </c>
      <c r="Q20" s="21" t="s">
        <v>454</v>
      </c>
      <c r="R20" s="62">
        <v>4000000</v>
      </c>
      <c r="S20" s="62">
        <v>15878031.869999999</v>
      </c>
      <c r="T20" s="332">
        <v>4000000</v>
      </c>
      <c r="U20" s="336">
        <v>4000000</v>
      </c>
    </row>
    <row r="21" spans="1:21" s="113" customFormat="1" ht="38.25" x14ac:dyDescent="0.2">
      <c r="A21" s="114">
        <v>15</v>
      </c>
      <c r="B21" s="20">
        <v>122412</v>
      </c>
      <c r="C21" s="20" t="s">
        <v>420</v>
      </c>
      <c r="D21" s="20"/>
      <c r="E21" s="20"/>
      <c r="F21" s="21" t="s">
        <v>34</v>
      </c>
      <c r="G21" s="21" t="s">
        <v>35</v>
      </c>
      <c r="H21" s="21" t="s">
        <v>36</v>
      </c>
      <c r="I21" s="22">
        <v>11484</v>
      </c>
      <c r="J21" s="22">
        <v>1366</v>
      </c>
      <c r="K21" s="21" t="s">
        <v>544</v>
      </c>
      <c r="L21" s="8">
        <v>27</v>
      </c>
      <c r="M21" s="8">
        <v>1</v>
      </c>
      <c r="N21" s="15" t="s">
        <v>455</v>
      </c>
      <c r="O21" s="20" t="s">
        <v>561</v>
      </c>
      <c r="P21" s="21" t="s">
        <v>453</v>
      </c>
      <c r="Q21" s="21" t="s">
        <v>454</v>
      </c>
      <c r="R21" s="62">
        <v>20000000</v>
      </c>
      <c r="S21" s="62">
        <v>20000000</v>
      </c>
      <c r="T21" s="332">
        <v>20000000</v>
      </c>
      <c r="U21" s="336">
        <v>20000000</v>
      </c>
    </row>
    <row r="22" spans="1:21" s="113" customFormat="1" ht="38.25" x14ac:dyDescent="0.2">
      <c r="A22" s="114">
        <v>16</v>
      </c>
      <c r="B22" s="20">
        <v>122477</v>
      </c>
      <c r="C22" s="20" t="s">
        <v>420</v>
      </c>
      <c r="D22" s="20"/>
      <c r="E22" s="20"/>
      <c r="F22" s="21" t="s">
        <v>37</v>
      </c>
      <c r="G22" s="21" t="s">
        <v>38</v>
      </c>
      <c r="H22" s="21" t="s">
        <v>39</v>
      </c>
      <c r="I22" s="22">
        <v>8170</v>
      </c>
      <c r="J22" s="22">
        <v>8430</v>
      </c>
      <c r="K22" s="21" t="s">
        <v>544</v>
      </c>
      <c r="L22" s="8">
        <v>21</v>
      </c>
      <c r="M22" s="8">
        <v>1</v>
      </c>
      <c r="N22" s="15" t="s">
        <v>452</v>
      </c>
      <c r="O22" s="20" t="s">
        <v>561</v>
      </c>
      <c r="P22" s="21" t="s">
        <v>453</v>
      </c>
      <c r="Q22" s="21" t="s">
        <v>454</v>
      </c>
      <c r="R22" s="62">
        <v>8000000</v>
      </c>
      <c r="S22" s="62">
        <v>8000000</v>
      </c>
      <c r="T22" s="332">
        <v>2000000</v>
      </c>
      <c r="U22" s="336">
        <v>2000000</v>
      </c>
    </row>
    <row r="23" spans="1:21" s="113" customFormat="1" ht="51" x14ac:dyDescent="0.2">
      <c r="A23" s="114">
        <v>17</v>
      </c>
      <c r="B23" s="20">
        <v>155808</v>
      </c>
      <c r="C23" s="20" t="s">
        <v>420</v>
      </c>
      <c r="D23" s="20"/>
      <c r="E23" s="20"/>
      <c r="F23" s="21" t="s">
        <v>40</v>
      </c>
      <c r="G23" s="21" t="s">
        <v>41</v>
      </c>
      <c r="H23" s="21" t="s">
        <v>42</v>
      </c>
      <c r="I23" s="22">
        <v>19610</v>
      </c>
      <c r="J23" s="22">
        <v>20100</v>
      </c>
      <c r="K23" s="21" t="s">
        <v>544</v>
      </c>
      <c r="L23" s="8">
        <v>4</v>
      </c>
      <c r="M23" s="8">
        <v>2.5</v>
      </c>
      <c r="N23" s="15" t="s">
        <v>459</v>
      </c>
      <c r="O23" s="20" t="s">
        <v>561</v>
      </c>
      <c r="P23" s="21" t="s">
        <v>453</v>
      </c>
      <c r="Q23" s="21" t="s">
        <v>454</v>
      </c>
      <c r="R23" s="62">
        <v>8000000</v>
      </c>
      <c r="S23" s="62">
        <v>8000000</v>
      </c>
      <c r="T23" s="332">
        <v>2000001</v>
      </c>
      <c r="U23" s="336">
        <v>2000001</v>
      </c>
    </row>
    <row r="24" spans="1:21" s="113" customFormat="1" ht="38.25" x14ac:dyDescent="0.2">
      <c r="A24" s="114">
        <v>18</v>
      </c>
      <c r="B24" s="20">
        <v>99889</v>
      </c>
      <c r="C24" s="20" t="s">
        <v>420</v>
      </c>
      <c r="D24" s="20"/>
      <c r="E24" s="20"/>
      <c r="F24" s="21" t="s">
        <v>77</v>
      </c>
      <c r="G24" s="21" t="s">
        <v>48</v>
      </c>
      <c r="H24" s="21" t="s">
        <v>78</v>
      </c>
      <c r="I24" s="22">
        <v>190775</v>
      </c>
      <c r="J24" s="22">
        <v>177000</v>
      </c>
      <c r="K24" s="21" t="s">
        <v>544</v>
      </c>
      <c r="L24" s="8">
        <v>21</v>
      </c>
      <c r="M24" s="8">
        <v>2.66</v>
      </c>
      <c r="N24" s="15" t="s">
        <v>445</v>
      </c>
      <c r="O24" s="20" t="s">
        <v>562</v>
      </c>
      <c r="P24" s="21" t="s">
        <v>453</v>
      </c>
      <c r="Q24" s="21" t="s">
        <v>454</v>
      </c>
      <c r="R24" s="62">
        <v>15000000</v>
      </c>
      <c r="S24" s="62">
        <v>10669553.949999999</v>
      </c>
      <c r="T24" s="332">
        <v>3000000</v>
      </c>
      <c r="U24" s="336">
        <v>3000000</v>
      </c>
    </row>
    <row r="25" spans="1:21" s="113" customFormat="1" ht="38.25" x14ac:dyDescent="0.2">
      <c r="A25" s="114">
        <v>19</v>
      </c>
      <c r="B25" s="20">
        <v>135854</v>
      </c>
      <c r="C25" s="20" t="s">
        <v>420</v>
      </c>
      <c r="D25" s="20"/>
      <c r="E25" s="20"/>
      <c r="F25" s="21" t="s">
        <v>91</v>
      </c>
      <c r="G25" s="21" t="s">
        <v>75</v>
      </c>
      <c r="H25" s="21" t="s">
        <v>75</v>
      </c>
      <c r="I25" s="22">
        <v>1738</v>
      </c>
      <c r="J25" s="22">
        <v>1882</v>
      </c>
      <c r="K25" s="21" t="s">
        <v>546</v>
      </c>
      <c r="L25" s="8">
        <v>5687</v>
      </c>
      <c r="M25" s="8">
        <v>658</v>
      </c>
      <c r="N25" s="15" t="s">
        <v>457</v>
      </c>
      <c r="O25" s="20" t="s">
        <v>563</v>
      </c>
      <c r="P25" s="21" t="s">
        <v>453</v>
      </c>
      <c r="Q25" s="21" t="s">
        <v>454</v>
      </c>
      <c r="R25" s="62">
        <v>512398.2</v>
      </c>
      <c r="S25" s="62">
        <v>512398.2</v>
      </c>
      <c r="T25" s="332">
        <v>512398</v>
      </c>
      <c r="U25" s="336">
        <v>512398</v>
      </c>
    </row>
    <row r="26" spans="1:21" s="113" customFormat="1" ht="38.25" x14ac:dyDescent="0.2">
      <c r="A26" s="114">
        <v>20</v>
      </c>
      <c r="B26" s="20">
        <v>136403</v>
      </c>
      <c r="C26" s="20" t="s">
        <v>420</v>
      </c>
      <c r="D26" s="20"/>
      <c r="E26" s="20"/>
      <c r="F26" s="21" t="s">
        <v>92</v>
      </c>
      <c r="G26" s="21" t="s">
        <v>75</v>
      </c>
      <c r="H26" s="21" t="s">
        <v>93</v>
      </c>
      <c r="I26" s="22">
        <v>5703</v>
      </c>
      <c r="J26" s="22">
        <v>6306</v>
      </c>
      <c r="K26" s="21" t="s">
        <v>546</v>
      </c>
      <c r="L26" s="8">
        <v>7143</v>
      </c>
      <c r="M26" s="8">
        <v>2405</v>
      </c>
      <c r="N26" s="15" t="s">
        <v>457</v>
      </c>
      <c r="O26" s="20" t="s">
        <v>563</v>
      </c>
      <c r="P26" s="21" t="s">
        <v>453</v>
      </c>
      <c r="Q26" s="21" t="s">
        <v>454</v>
      </c>
      <c r="R26" s="62">
        <v>1803291.72</v>
      </c>
      <c r="S26" s="62">
        <v>1803291.72</v>
      </c>
      <c r="T26" s="332">
        <v>1000000</v>
      </c>
      <c r="U26" s="336">
        <v>1000000</v>
      </c>
    </row>
    <row r="27" spans="1:21" s="113" customFormat="1" ht="38.25" x14ac:dyDescent="0.2">
      <c r="A27" s="114">
        <v>21</v>
      </c>
      <c r="B27" s="20">
        <v>135764</v>
      </c>
      <c r="C27" s="20" t="s">
        <v>420</v>
      </c>
      <c r="D27" s="20"/>
      <c r="E27" s="20"/>
      <c r="F27" s="21" t="s">
        <v>94</v>
      </c>
      <c r="G27" s="21" t="s">
        <v>75</v>
      </c>
      <c r="H27" s="21" t="s">
        <v>75</v>
      </c>
      <c r="I27" s="22">
        <v>12924</v>
      </c>
      <c r="J27" s="22">
        <v>14685</v>
      </c>
      <c r="K27" s="21" t="s">
        <v>546</v>
      </c>
      <c r="L27" s="8">
        <v>7144</v>
      </c>
      <c r="M27" s="8">
        <v>2572</v>
      </c>
      <c r="N27" s="15" t="s">
        <v>457</v>
      </c>
      <c r="O27" s="20" t="s">
        <v>563</v>
      </c>
      <c r="P27" s="21" t="s">
        <v>453</v>
      </c>
      <c r="Q27" s="21" t="s">
        <v>454</v>
      </c>
      <c r="R27" s="62">
        <v>1920662.32</v>
      </c>
      <c r="S27" s="62">
        <v>1920662.32</v>
      </c>
      <c r="T27" s="332">
        <v>1000000</v>
      </c>
      <c r="U27" s="336">
        <v>1000000</v>
      </c>
    </row>
    <row r="28" spans="1:21" s="113" customFormat="1" ht="38.25" x14ac:dyDescent="0.2">
      <c r="A28" s="114">
        <v>22</v>
      </c>
      <c r="B28" s="20">
        <v>135690</v>
      </c>
      <c r="C28" s="20" t="s">
        <v>420</v>
      </c>
      <c r="D28" s="20"/>
      <c r="E28" s="20"/>
      <c r="F28" s="21" t="s">
        <v>95</v>
      </c>
      <c r="G28" s="21" t="s">
        <v>75</v>
      </c>
      <c r="H28" s="21" t="s">
        <v>93</v>
      </c>
      <c r="I28" s="22">
        <v>3324</v>
      </c>
      <c r="J28" s="22">
        <v>3676</v>
      </c>
      <c r="K28" s="21" t="s">
        <v>546</v>
      </c>
      <c r="L28" s="8">
        <v>4286</v>
      </c>
      <c r="M28" s="8">
        <v>1</v>
      </c>
      <c r="N28" s="15" t="s">
        <v>457</v>
      </c>
      <c r="O28" s="20" t="s">
        <v>563</v>
      </c>
      <c r="P28" s="21" t="s">
        <v>453</v>
      </c>
      <c r="Q28" s="21" t="s">
        <v>454</v>
      </c>
      <c r="R28" s="62">
        <v>393159.91</v>
      </c>
      <c r="S28" s="62">
        <v>393159.91</v>
      </c>
      <c r="T28" s="332">
        <v>393159</v>
      </c>
      <c r="U28" s="336">
        <v>393159</v>
      </c>
    </row>
    <row r="29" spans="1:21" s="113" customFormat="1" ht="38.25" x14ac:dyDescent="0.2">
      <c r="A29" s="114">
        <v>23</v>
      </c>
      <c r="B29" s="20">
        <v>135770</v>
      </c>
      <c r="C29" s="20" t="s">
        <v>420</v>
      </c>
      <c r="D29" s="20"/>
      <c r="E29" s="20"/>
      <c r="F29" s="21" t="s">
        <v>96</v>
      </c>
      <c r="G29" s="21" t="s">
        <v>75</v>
      </c>
      <c r="H29" s="21" t="s">
        <v>97</v>
      </c>
      <c r="I29" s="22">
        <v>12529</v>
      </c>
      <c r="J29" s="22">
        <v>13791</v>
      </c>
      <c r="K29" s="21" t="s">
        <v>546</v>
      </c>
      <c r="L29" s="8">
        <v>4285</v>
      </c>
      <c r="M29" s="8">
        <v>535</v>
      </c>
      <c r="N29" s="15" t="s">
        <v>457</v>
      </c>
      <c r="O29" s="20" t="s">
        <v>563</v>
      </c>
      <c r="P29" s="21" t="s">
        <v>453</v>
      </c>
      <c r="Q29" s="21" t="s">
        <v>454</v>
      </c>
      <c r="R29" s="62">
        <v>847080.89</v>
      </c>
      <c r="S29" s="62">
        <v>847080.89</v>
      </c>
      <c r="T29" s="332">
        <v>847080</v>
      </c>
      <c r="U29" s="336">
        <v>847080</v>
      </c>
    </row>
    <row r="30" spans="1:21" s="113" customFormat="1" ht="38.25" x14ac:dyDescent="0.2">
      <c r="A30" s="114">
        <v>24</v>
      </c>
      <c r="B30" s="20">
        <v>153125</v>
      </c>
      <c r="C30" s="20" t="s">
        <v>420</v>
      </c>
      <c r="D30" s="20"/>
      <c r="E30" s="20"/>
      <c r="F30" s="21" t="s">
        <v>98</v>
      </c>
      <c r="G30" s="21" t="s">
        <v>75</v>
      </c>
      <c r="H30" s="21" t="s">
        <v>99</v>
      </c>
      <c r="I30" s="22">
        <v>17805</v>
      </c>
      <c r="J30" s="22">
        <v>20065</v>
      </c>
      <c r="K30" s="21" t="s">
        <v>545</v>
      </c>
      <c r="L30" s="8">
        <v>333</v>
      </c>
      <c r="M30" s="8">
        <v>35.47</v>
      </c>
      <c r="N30" s="15" t="s">
        <v>457</v>
      </c>
      <c r="O30" s="20" t="s">
        <v>563</v>
      </c>
      <c r="P30" s="21" t="s">
        <v>453</v>
      </c>
      <c r="Q30" s="21" t="s">
        <v>454</v>
      </c>
      <c r="R30" s="62">
        <v>1540897.08</v>
      </c>
      <c r="S30" s="62">
        <v>1540897.08</v>
      </c>
      <c r="T30" s="332">
        <v>1000000</v>
      </c>
      <c r="U30" s="336">
        <v>1000000</v>
      </c>
    </row>
    <row r="31" spans="1:21" s="113" customFormat="1" ht="38.25" x14ac:dyDescent="0.2">
      <c r="A31" s="114">
        <v>25</v>
      </c>
      <c r="B31" s="20">
        <v>119226</v>
      </c>
      <c r="C31" s="20" t="s">
        <v>420</v>
      </c>
      <c r="D31" s="20"/>
      <c r="E31" s="20"/>
      <c r="F31" s="21" t="s">
        <v>43</v>
      </c>
      <c r="G31" s="21" t="s">
        <v>10</v>
      </c>
      <c r="H31" s="21" t="s">
        <v>44</v>
      </c>
      <c r="I31" s="22">
        <v>156247</v>
      </c>
      <c r="J31" s="22">
        <v>162624</v>
      </c>
      <c r="K31" s="21" t="s">
        <v>544</v>
      </c>
      <c r="L31" s="8">
        <v>20</v>
      </c>
      <c r="M31" s="8">
        <v>2.12</v>
      </c>
      <c r="N31" s="15" t="s">
        <v>452</v>
      </c>
      <c r="O31" s="20" t="s">
        <v>561</v>
      </c>
      <c r="P31" s="21" t="s">
        <v>453</v>
      </c>
      <c r="Q31" s="21" t="s">
        <v>454</v>
      </c>
      <c r="R31" s="62">
        <v>3000000</v>
      </c>
      <c r="S31" s="62">
        <v>7585078.1600000001</v>
      </c>
      <c r="T31" s="332">
        <v>3000000</v>
      </c>
      <c r="U31" s="336">
        <v>3000000</v>
      </c>
    </row>
    <row r="32" spans="1:21" s="113" customFormat="1" ht="51" x14ac:dyDescent="0.2">
      <c r="A32" s="114">
        <v>26</v>
      </c>
      <c r="B32" s="20">
        <v>129914</v>
      </c>
      <c r="C32" s="20" t="s">
        <v>420</v>
      </c>
      <c r="D32" s="20"/>
      <c r="E32" s="20"/>
      <c r="F32" s="21" t="s">
        <v>45</v>
      </c>
      <c r="G32" s="21" t="s">
        <v>41</v>
      </c>
      <c r="H32" s="21" t="s">
        <v>42</v>
      </c>
      <c r="I32" s="22">
        <v>19610</v>
      </c>
      <c r="J32" s="22">
        <v>20100</v>
      </c>
      <c r="K32" s="21" t="s">
        <v>544</v>
      </c>
      <c r="L32" s="8">
        <v>16</v>
      </c>
      <c r="M32" s="8">
        <v>10</v>
      </c>
      <c r="N32" s="15" t="s">
        <v>452</v>
      </c>
      <c r="O32" s="20" t="s">
        <v>561</v>
      </c>
      <c r="P32" s="21" t="s">
        <v>453</v>
      </c>
      <c r="Q32" s="21" t="s">
        <v>454</v>
      </c>
      <c r="R32" s="62">
        <v>8000000</v>
      </c>
      <c r="S32" s="62">
        <v>8000000</v>
      </c>
      <c r="T32" s="332">
        <v>1500000</v>
      </c>
      <c r="U32" s="336">
        <v>1500000</v>
      </c>
    </row>
    <row r="33" spans="1:21" s="113" customFormat="1" ht="38.25" x14ac:dyDescent="0.2">
      <c r="A33" s="114">
        <v>27</v>
      </c>
      <c r="B33" s="20">
        <v>129342</v>
      </c>
      <c r="C33" s="20" t="s">
        <v>420</v>
      </c>
      <c r="D33" s="20"/>
      <c r="E33" s="20"/>
      <c r="F33" s="21" t="s">
        <v>100</v>
      </c>
      <c r="G33" s="21" t="s">
        <v>50</v>
      </c>
      <c r="H33" s="21" t="s">
        <v>51</v>
      </c>
      <c r="I33" s="22">
        <v>49815</v>
      </c>
      <c r="J33" s="22">
        <v>53967</v>
      </c>
      <c r="K33" s="21" t="s">
        <v>546</v>
      </c>
      <c r="L33" s="8">
        <v>36000</v>
      </c>
      <c r="M33" s="8">
        <v>1800</v>
      </c>
      <c r="N33" s="15" t="s">
        <v>457</v>
      </c>
      <c r="O33" s="20" t="s">
        <v>563</v>
      </c>
      <c r="P33" s="21" t="s">
        <v>453</v>
      </c>
      <c r="Q33" s="21" t="s">
        <v>454</v>
      </c>
      <c r="R33" s="62">
        <v>4000097.33</v>
      </c>
      <c r="S33" s="62">
        <v>4000097.32</v>
      </c>
      <c r="T33" s="332">
        <v>4000097</v>
      </c>
      <c r="U33" s="336">
        <v>4000097</v>
      </c>
    </row>
    <row r="34" spans="1:21" s="113" customFormat="1" ht="38.25" x14ac:dyDescent="0.2">
      <c r="A34" s="114">
        <v>28</v>
      </c>
      <c r="B34" s="20">
        <v>153114</v>
      </c>
      <c r="C34" s="20" t="s">
        <v>420</v>
      </c>
      <c r="D34" s="20"/>
      <c r="E34" s="20"/>
      <c r="F34" s="21" t="s">
        <v>101</v>
      </c>
      <c r="G34" s="21" t="s">
        <v>75</v>
      </c>
      <c r="H34" s="21" t="s">
        <v>75</v>
      </c>
      <c r="I34" s="22">
        <v>1825</v>
      </c>
      <c r="J34" s="22">
        <v>2091</v>
      </c>
      <c r="K34" s="21" t="s">
        <v>545</v>
      </c>
      <c r="L34" s="8">
        <v>530</v>
      </c>
      <c r="M34" s="8">
        <v>5.56</v>
      </c>
      <c r="N34" s="15" t="s">
        <v>457</v>
      </c>
      <c r="O34" s="20" t="s">
        <v>563</v>
      </c>
      <c r="P34" s="21" t="s">
        <v>453</v>
      </c>
      <c r="Q34" s="21" t="s">
        <v>454</v>
      </c>
      <c r="R34" s="62">
        <v>1000000</v>
      </c>
      <c r="S34" s="62">
        <v>1000000</v>
      </c>
      <c r="T34" s="332">
        <v>1000000</v>
      </c>
      <c r="U34" s="336">
        <v>1000000</v>
      </c>
    </row>
    <row r="35" spans="1:21" s="113" customFormat="1" ht="38.25" x14ac:dyDescent="0.2">
      <c r="A35" s="114">
        <v>29</v>
      </c>
      <c r="B35" s="20">
        <v>155753</v>
      </c>
      <c r="C35" s="20" t="s">
        <v>420</v>
      </c>
      <c r="D35" s="20"/>
      <c r="E35" s="20"/>
      <c r="F35" s="21" t="s">
        <v>102</v>
      </c>
      <c r="G35" s="21" t="s">
        <v>75</v>
      </c>
      <c r="H35" s="21" t="s">
        <v>103</v>
      </c>
      <c r="I35" s="22">
        <v>1978</v>
      </c>
      <c r="J35" s="22">
        <v>2143</v>
      </c>
      <c r="K35" s="21" t="s">
        <v>545</v>
      </c>
      <c r="L35" s="8">
        <v>1010</v>
      </c>
      <c r="M35" s="8">
        <v>555.5</v>
      </c>
      <c r="N35" s="15" t="s">
        <v>457</v>
      </c>
      <c r="O35" s="20" t="s">
        <v>563</v>
      </c>
      <c r="P35" s="21" t="s">
        <v>453</v>
      </c>
      <c r="Q35" s="21" t="s">
        <v>454</v>
      </c>
      <c r="R35" s="62">
        <v>1000000</v>
      </c>
      <c r="S35" s="62">
        <v>1000000</v>
      </c>
      <c r="T35" s="332">
        <v>1000000</v>
      </c>
      <c r="U35" s="336">
        <v>1000000</v>
      </c>
    </row>
    <row r="36" spans="1:21" s="113" customFormat="1" ht="38.25" x14ac:dyDescent="0.2">
      <c r="A36" s="114">
        <v>30</v>
      </c>
      <c r="B36" s="20">
        <v>153118</v>
      </c>
      <c r="C36" s="20" t="s">
        <v>420</v>
      </c>
      <c r="D36" s="20"/>
      <c r="E36" s="20"/>
      <c r="F36" s="21" t="s">
        <v>104</v>
      </c>
      <c r="G36" s="21" t="s">
        <v>75</v>
      </c>
      <c r="H36" s="21" t="s">
        <v>99</v>
      </c>
      <c r="I36" s="22">
        <v>5492</v>
      </c>
      <c r="J36" s="22">
        <v>5951</v>
      </c>
      <c r="K36" s="21" t="s">
        <v>545</v>
      </c>
      <c r="L36" s="8">
        <v>502</v>
      </c>
      <c r="M36" s="8">
        <v>5.72</v>
      </c>
      <c r="N36" s="15" t="s">
        <v>457</v>
      </c>
      <c r="O36" s="20" t="s">
        <v>563</v>
      </c>
      <c r="P36" s="21" t="s">
        <v>453</v>
      </c>
      <c r="Q36" s="21" t="s">
        <v>454</v>
      </c>
      <c r="R36" s="62">
        <v>1000000</v>
      </c>
      <c r="S36" s="62">
        <v>1000000</v>
      </c>
      <c r="T36" s="332">
        <v>1000000</v>
      </c>
      <c r="U36" s="336">
        <v>1000000</v>
      </c>
    </row>
    <row r="37" spans="1:21" s="113" customFormat="1" ht="38.25" x14ac:dyDescent="0.2">
      <c r="A37" s="114">
        <v>31</v>
      </c>
      <c r="B37" s="20">
        <v>153120</v>
      </c>
      <c r="C37" s="20" t="s">
        <v>420</v>
      </c>
      <c r="D37" s="20"/>
      <c r="E37" s="20"/>
      <c r="F37" s="21" t="s">
        <v>105</v>
      </c>
      <c r="G37" s="21" t="s">
        <v>75</v>
      </c>
      <c r="H37" s="21" t="s">
        <v>97</v>
      </c>
      <c r="I37" s="22">
        <v>8618</v>
      </c>
      <c r="J37" s="22">
        <v>8437</v>
      </c>
      <c r="K37" s="21" t="s">
        <v>545</v>
      </c>
      <c r="L37" s="8">
        <v>560</v>
      </c>
      <c r="M37" s="8">
        <v>6.1</v>
      </c>
      <c r="N37" s="15" t="s">
        <v>457</v>
      </c>
      <c r="O37" s="20" t="s">
        <v>563</v>
      </c>
      <c r="P37" s="21" t="s">
        <v>453</v>
      </c>
      <c r="Q37" s="21" t="s">
        <v>454</v>
      </c>
      <c r="R37" s="62">
        <v>900000</v>
      </c>
      <c r="S37" s="62">
        <v>900000</v>
      </c>
      <c r="T37" s="332">
        <v>900000</v>
      </c>
      <c r="U37" s="336">
        <v>900000</v>
      </c>
    </row>
    <row r="38" spans="1:21" s="113" customFormat="1" ht="38.25" x14ac:dyDescent="0.2">
      <c r="A38" s="114">
        <v>32</v>
      </c>
      <c r="B38" s="20">
        <v>153126</v>
      </c>
      <c r="C38" s="20" t="s">
        <v>420</v>
      </c>
      <c r="D38" s="20"/>
      <c r="E38" s="20"/>
      <c r="F38" s="21" t="s">
        <v>106</v>
      </c>
      <c r="G38" s="21" t="s">
        <v>107</v>
      </c>
      <c r="H38" s="21" t="s">
        <v>93</v>
      </c>
      <c r="I38" s="22">
        <v>31538</v>
      </c>
      <c r="J38" s="22">
        <v>34869</v>
      </c>
      <c r="K38" s="21" t="s">
        <v>545</v>
      </c>
      <c r="L38" s="8">
        <v>797</v>
      </c>
      <c r="M38" s="8">
        <v>78.11</v>
      </c>
      <c r="N38" s="15" t="s">
        <v>457</v>
      </c>
      <c r="O38" s="20" t="s">
        <v>563</v>
      </c>
      <c r="P38" s="21" t="s">
        <v>453</v>
      </c>
      <c r="Q38" s="21" t="s">
        <v>454</v>
      </c>
      <c r="R38" s="62">
        <v>1000000</v>
      </c>
      <c r="S38" s="62">
        <v>1000000</v>
      </c>
      <c r="T38" s="332">
        <v>1000000</v>
      </c>
      <c r="U38" s="336">
        <v>1000000</v>
      </c>
    </row>
    <row r="39" spans="1:21" s="113" customFormat="1" ht="38.25" x14ac:dyDescent="0.2">
      <c r="A39" s="114">
        <v>33</v>
      </c>
      <c r="B39" s="20">
        <v>155643</v>
      </c>
      <c r="C39" s="20" t="s">
        <v>420</v>
      </c>
      <c r="D39" s="20"/>
      <c r="E39" s="20"/>
      <c r="F39" s="21" t="s">
        <v>108</v>
      </c>
      <c r="G39" s="21" t="s">
        <v>75</v>
      </c>
      <c r="H39" s="21" t="s">
        <v>97</v>
      </c>
      <c r="I39" s="22">
        <v>67960</v>
      </c>
      <c r="J39" s="22">
        <v>74806</v>
      </c>
      <c r="K39" s="21" t="s">
        <v>545</v>
      </c>
      <c r="L39" s="8">
        <v>3900</v>
      </c>
      <c r="M39" s="8">
        <v>363</v>
      </c>
      <c r="N39" s="15" t="s">
        <v>457</v>
      </c>
      <c r="O39" s="20" t="s">
        <v>563</v>
      </c>
      <c r="P39" s="21" t="s">
        <v>453</v>
      </c>
      <c r="Q39" s="21" t="s">
        <v>454</v>
      </c>
      <c r="R39" s="62">
        <v>5600000</v>
      </c>
      <c r="S39" s="62">
        <v>5600000</v>
      </c>
      <c r="T39" s="332">
        <v>2000000</v>
      </c>
      <c r="U39" s="336">
        <v>2000000</v>
      </c>
    </row>
    <row r="40" spans="1:21" s="113" customFormat="1" ht="38.25" x14ac:dyDescent="0.2">
      <c r="A40" s="114">
        <v>34</v>
      </c>
      <c r="B40" s="20">
        <v>96880</v>
      </c>
      <c r="C40" s="20" t="s">
        <v>420</v>
      </c>
      <c r="D40" s="20"/>
      <c r="E40" s="20"/>
      <c r="F40" s="21" t="s">
        <v>46</v>
      </c>
      <c r="G40" s="21" t="s">
        <v>48</v>
      </c>
      <c r="H40" s="21" t="s">
        <v>47</v>
      </c>
      <c r="I40" s="22">
        <v>199600</v>
      </c>
      <c r="J40" s="22">
        <v>193700</v>
      </c>
      <c r="K40" s="21" t="s">
        <v>544</v>
      </c>
      <c r="L40" s="8">
        <v>26</v>
      </c>
      <c r="M40" s="8">
        <v>1</v>
      </c>
      <c r="N40" s="15" t="s">
        <v>444</v>
      </c>
      <c r="O40" s="20" t="s">
        <v>561</v>
      </c>
      <c r="P40" s="21" t="s">
        <v>453</v>
      </c>
      <c r="Q40" s="21" t="s">
        <v>454</v>
      </c>
      <c r="R40" s="62">
        <v>2000000</v>
      </c>
      <c r="S40" s="62">
        <v>301000</v>
      </c>
      <c r="T40" s="332">
        <v>301000</v>
      </c>
      <c r="U40" s="336">
        <v>301000</v>
      </c>
    </row>
    <row r="41" spans="1:21" s="113" customFormat="1" ht="51" x14ac:dyDescent="0.2">
      <c r="A41" s="114">
        <v>35</v>
      </c>
      <c r="B41" s="20">
        <v>96810</v>
      </c>
      <c r="C41" s="20" t="s">
        <v>420</v>
      </c>
      <c r="D41" s="20"/>
      <c r="E41" s="20"/>
      <c r="F41" s="21" t="s">
        <v>79</v>
      </c>
      <c r="G41" s="21" t="s">
        <v>80</v>
      </c>
      <c r="H41" s="21" t="s">
        <v>81</v>
      </c>
      <c r="I41" s="22">
        <v>394000</v>
      </c>
      <c r="J41" s="22">
        <v>398000</v>
      </c>
      <c r="K41" s="21" t="s">
        <v>544</v>
      </c>
      <c r="L41" s="8">
        <v>121</v>
      </c>
      <c r="M41" s="8">
        <v>1.24</v>
      </c>
      <c r="N41" s="15" t="s">
        <v>445</v>
      </c>
      <c r="O41" s="20" t="s">
        <v>562</v>
      </c>
      <c r="P41" s="21" t="s">
        <v>453</v>
      </c>
      <c r="Q41" s="21" t="s">
        <v>454</v>
      </c>
      <c r="R41" s="62">
        <v>2000000</v>
      </c>
      <c r="S41" s="62">
        <v>5320719.5199999996</v>
      </c>
      <c r="T41" s="332">
        <v>2000000</v>
      </c>
      <c r="U41" s="336">
        <v>2000000</v>
      </c>
    </row>
    <row r="42" spans="1:21" s="113" customFormat="1" ht="38.25" x14ac:dyDescent="0.2">
      <c r="A42" s="114">
        <v>36</v>
      </c>
      <c r="B42" s="20">
        <v>154956</v>
      </c>
      <c r="C42" s="20" t="s">
        <v>420</v>
      </c>
      <c r="D42" s="20"/>
      <c r="E42" s="20"/>
      <c r="F42" s="21" t="s">
        <v>49</v>
      </c>
      <c r="G42" s="21" t="s">
        <v>50</v>
      </c>
      <c r="H42" s="21" t="s">
        <v>51</v>
      </c>
      <c r="I42" s="22">
        <v>56319</v>
      </c>
      <c r="J42" s="22">
        <v>62533</v>
      </c>
      <c r="K42" s="21" t="s">
        <v>544</v>
      </c>
      <c r="L42" s="8">
        <v>11</v>
      </c>
      <c r="M42" s="8">
        <v>3.75</v>
      </c>
      <c r="N42" s="15" t="s">
        <v>452</v>
      </c>
      <c r="O42" s="20" t="s">
        <v>561</v>
      </c>
      <c r="P42" s="21" t="s">
        <v>453</v>
      </c>
      <c r="Q42" s="21" t="s">
        <v>454</v>
      </c>
      <c r="R42" s="62">
        <v>20000000</v>
      </c>
      <c r="S42" s="62">
        <v>41702291.560000002</v>
      </c>
      <c r="T42" s="332">
        <v>20000000</v>
      </c>
      <c r="U42" s="336">
        <v>20000000</v>
      </c>
    </row>
    <row r="43" spans="1:21" s="113" customFormat="1" ht="38.25" x14ac:dyDescent="0.2">
      <c r="A43" s="114">
        <v>37</v>
      </c>
      <c r="B43" s="20">
        <v>154958</v>
      </c>
      <c r="C43" s="20" t="s">
        <v>420</v>
      </c>
      <c r="D43" s="20"/>
      <c r="E43" s="20"/>
      <c r="F43" s="21" t="s">
        <v>52</v>
      </c>
      <c r="G43" s="21" t="s">
        <v>50</v>
      </c>
      <c r="H43" s="21" t="s">
        <v>51</v>
      </c>
      <c r="I43" s="22">
        <v>55281</v>
      </c>
      <c r="J43" s="22">
        <v>60031</v>
      </c>
      <c r="K43" s="21" t="s">
        <v>544</v>
      </c>
      <c r="L43" s="8">
        <v>24</v>
      </c>
      <c r="M43" s="8">
        <v>11.78</v>
      </c>
      <c r="N43" s="15" t="s">
        <v>452</v>
      </c>
      <c r="O43" s="20" t="s">
        <v>561</v>
      </c>
      <c r="P43" s="21" t="s">
        <v>453</v>
      </c>
      <c r="Q43" s="21" t="s">
        <v>454</v>
      </c>
      <c r="R43" s="62">
        <v>30000000</v>
      </c>
      <c r="S43" s="62">
        <v>53060005.25</v>
      </c>
      <c r="T43" s="332">
        <v>30000000</v>
      </c>
      <c r="U43" s="336">
        <v>30000000</v>
      </c>
    </row>
    <row r="44" spans="1:21" s="113" customFormat="1" ht="38.25" x14ac:dyDescent="0.2">
      <c r="A44" s="114">
        <v>38</v>
      </c>
      <c r="B44" s="20">
        <v>129427</v>
      </c>
      <c r="C44" s="20" t="s">
        <v>420</v>
      </c>
      <c r="D44" s="20"/>
      <c r="E44" s="20"/>
      <c r="F44" s="21" t="s">
        <v>82</v>
      </c>
      <c r="G44" s="21" t="s">
        <v>67</v>
      </c>
      <c r="H44" s="21" t="s">
        <v>68</v>
      </c>
      <c r="I44" s="22">
        <v>25938</v>
      </c>
      <c r="J44" s="22">
        <v>23783</v>
      </c>
      <c r="K44" s="21" t="s">
        <v>544</v>
      </c>
      <c r="L44" s="8">
        <v>11</v>
      </c>
      <c r="M44" s="8">
        <v>2.04</v>
      </c>
      <c r="N44" s="15" t="s">
        <v>445</v>
      </c>
      <c r="O44" s="20" t="s">
        <v>562</v>
      </c>
      <c r="P44" s="21" t="s">
        <v>453</v>
      </c>
      <c r="Q44" s="21" t="s">
        <v>454</v>
      </c>
      <c r="R44" s="62">
        <v>15000000</v>
      </c>
      <c r="S44" s="62">
        <v>15000000</v>
      </c>
      <c r="T44" s="332">
        <v>3000000</v>
      </c>
      <c r="U44" s="336">
        <v>3000000</v>
      </c>
    </row>
    <row r="45" spans="1:21" s="113" customFormat="1" ht="38.25" x14ac:dyDescent="0.2">
      <c r="A45" s="114">
        <v>39</v>
      </c>
      <c r="B45" s="20">
        <v>137342</v>
      </c>
      <c r="C45" s="20" t="s">
        <v>420</v>
      </c>
      <c r="D45" s="20"/>
      <c r="E45" s="20"/>
      <c r="F45" s="21" t="s">
        <v>53</v>
      </c>
      <c r="G45" s="21" t="s">
        <v>19</v>
      </c>
      <c r="H45" s="21" t="s">
        <v>54</v>
      </c>
      <c r="I45" s="22">
        <v>26723</v>
      </c>
      <c r="J45" s="22">
        <v>27814</v>
      </c>
      <c r="K45" s="21" t="s">
        <v>544</v>
      </c>
      <c r="L45" s="8">
        <v>16</v>
      </c>
      <c r="M45" s="8">
        <v>5.68</v>
      </c>
      <c r="N45" s="15" t="s">
        <v>452</v>
      </c>
      <c r="O45" s="20" t="s">
        <v>561</v>
      </c>
      <c r="P45" s="21" t="s">
        <v>453</v>
      </c>
      <c r="Q45" s="21" t="s">
        <v>454</v>
      </c>
      <c r="R45" s="62">
        <v>20000000</v>
      </c>
      <c r="S45" s="62">
        <v>20000000</v>
      </c>
      <c r="T45" s="332">
        <v>4000000</v>
      </c>
      <c r="U45" s="336">
        <v>4000000</v>
      </c>
    </row>
    <row r="46" spans="1:21" s="113" customFormat="1" ht="38.25" x14ac:dyDescent="0.2">
      <c r="A46" s="114">
        <v>40</v>
      </c>
      <c r="B46" s="20">
        <v>122576</v>
      </c>
      <c r="C46" s="20" t="s">
        <v>420</v>
      </c>
      <c r="D46" s="20"/>
      <c r="E46" s="20"/>
      <c r="F46" s="21" t="s">
        <v>55</v>
      </c>
      <c r="G46" s="21" t="s">
        <v>50</v>
      </c>
      <c r="H46" s="21" t="s">
        <v>56</v>
      </c>
      <c r="I46" s="22">
        <v>17625</v>
      </c>
      <c r="J46" s="22">
        <v>18514</v>
      </c>
      <c r="K46" s="21" t="s">
        <v>544</v>
      </c>
      <c r="L46" s="8">
        <v>14</v>
      </c>
      <c r="M46" s="8">
        <v>0.63</v>
      </c>
      <c r="N46" s="15" t="s">
        <v>444</v>
      </c>
      <c r="O46" s="20" t="s">
        <v>561</v>
      </c>
      <c r="P46" s="21" t="s">
        <v>453</v>
      </c>
      <c r="Q46" s="21" t="s">
        <v>454</v>
      </c>
      <c r="R46" s="62">
        <v>15000000</v>
      </c>
      <c r="S46" s="62">
        <v>15000000</v>
      </c>
      <c r="T46" s="332">
        <v>52000000</v>
      </c>
      <c r="U46" s="337">
        <v>27000000</v>
      </c>
    </row>
    <row r="47" spans="1:21" s="113" customFormat="1" ht="38.25" x14ac:dyDescent="0.2">
      <c r="A47" s="114">
        <v>41</v>
      </c>
      <c r="B47" s="20">
        <v>98375</v>
      </c>
      <c r="C47" s="20" t="s">
        <v>420</v>
      </c>
      <c r="D47" s="20"/>
      <c r="E47" s="20"/>
      <c r="F47" s="21" t="s">
        <v>109</v>
      </c>
      <c r="G47" s="21" t="s">
        <v>48</v>
      </c>
      <c r="H47" s="21" t="s">
        <v>110</v>
      </c>
      <c r="I47" s="22">
        <v>5400</v>
      </c>
      <c r="J47" s="22">
        <v>5600</v>
      </c>
      <c r="K47" s="21" t="s">
        <v>547</v>
      </c>
      <c r="L47" s="8">
        <v>96000</v>
      </c>
      <c r="M47" s="8">
        <v>23700</v>
      </c>
      <c r="N47" s="15" t="s">
        <v>460</v>
      </c>
      <c r="O47" s="20" t="s">
        <v>563</v>
      </c>
      <c r="P47" s="21" t="s">
        <v>453</v>
      </c>
      <c r="Q47" s="21" t="s">
        <v>454</v>
      </c>
      <c r="R47" s="62">
        <v>4000000</v>
      </c>
      <c r="S47" s="62">
        <v>2629147.8199999998</v>
      </c>
      <c r="T47" s="332">
        <v>800000</v>
      </c>
      <c r="U47" s="336">
        <v>800000</v>
      </c>
    </row>
    <row r="48" spans="1:21" s="113" customFormat="1" ht="77.25" customHeight="1" x14ac:dyDescent="0.2">
      <c r="A48" s="114">
        <v>42</v>
      </c>
      <c r="B48" s="20">
        <v>153132</v>
      </c>
      <c r="C48" s="20" t="s">
        <v>420</v>
      </c>
      <c r="D48" s="20"/>
      <c r="E48" s="20"/>
      <c r="F48" s="21" t="s">
        <v>69</v>
      </c>
      <c r="G48" s="21" t="s">
        <v>19</v>
      </c>
      <c r="H48" s="21" t="s">
        <v>70</v>
      </c>
      <c r="I48" s="22">
        <v>7551</v>
      </c>
      <c r="J48" s="22">
        <v>8326</v>
      </c>
      <c r="K48" s="21" t="s">
        <v>544</v>
      </c>
      <c r="L48" s="8">
        <v>2</v>
      </c>
      <c r="M48" s="8">
        <v>1.54</v>
      </c>
      <c r="N48" s="15" t="s">
        <v>452</v>
      </c>
      <c r="O48" s="20" t="s">
        <v>561</v>
      </c>
      <c r="P48" s="21" t="s">
        <v>453</v>
      </c>
      <c r="Q48" s="21" t="s">
        <v>454</v>
      </c>
      <c r="R48" s="62">
        <v>5000000</v>
      </c>
      <c r="S48" s="62">
        <v>5000000</v>
      </c>
      <c r="T48" s="332">
        <v>1500000</v>
      </c>
      <c r="U48" s="336">
        <v>1500000</v>
      </c>
    </row>
    <row r="49" spans="1:21" s="113" customFormat="1" ht="51" x14ac:dyDescent="0.2">
      <c r="A49" s="114">
        <v>43</v>
      </c>
      <c r="B49" s="20">
        <v>155005</v>
      </c>
      <c r="C49" s="20" t="s">
        <v>420</v>
      </c>
      <c r="D49" s="20"/>
      <c r="E49" s="20"/>
      <c r="F49" s="21" t="s">
        <v>71</v>
      </c>
      <c r="G49" s="21" t="s">
        <v>38</v>
      </c>
      <c r="H49" s="21" t="s">
        <v>72</v>
      </c>
      <c r="I49" s="22">
        <v>6671</v>
      </c>
      <c r="J49" s="22">
        <v>7471</v>
      </c>
      <c r="K49" s="21" t="s">
        <v>544</v>
      </c>
      <c r="L49" s="8">
        <v>9</v>
      </c>
      <c r="M49" s="8">
        <v>3.69</v>
      </c>
      <c r="N49" s="15" t="s">
        <v>444</v>
      </c>
      <c r="O49" s="20" t="s">
        <v>561</v>
      </c>
      <c r="P49" s="21" t="s">
        <v>453</v>
      </c>
      <c r="Q49" s="21" t="s">
        <v>454</v>
      </c>
      <c r="R49" s="62">
        <v>35000000</v>
      </c>
      <c r="S49" s="62">
        <v>30000000</v>
      </c>
      <c r="T49" s="332">
        <v>30000000</v>
      </c>
      <c r="U49" s="336">
        <v>30000000</v>
      </c>
    </row>
    <row r="50" spans="1:21" s="113" customFormat="1" ht="63.75" x14ac:dyDescent="0.2">
      <c r="A50" s="114">
        <v>44</v>
      </c>
      <c r="B50" s="20">
        <v>133500</v>
      </c>
      <c r="C50" s="20" t="s">
        <v>420</v>
      </c>
      <c r="D50" s="20"/>
      <c r="E50" s="20"/>
      <c r="F50" s="21" t="s">
        <v>83</v>
      </c>
      <c r="G50" s="20" t="s">
        <v>84</v>
      </c>
      <c r="H50" s="21" t="s">
        <v>85</v>
      </c>
      <c r="I50" s="22">
        <v>60834</v>
      </c>
      <c r="J50" s="22">
        <v>61137</v>
      </c>
      <c r="K50" s="21" t="s">
        <v>544</v>
      </c>
      <c r="L50" s="8">
        <v>37</v>
      </c>
      <c r="M50" s="8">
        <v>4.0999999999999996</v>
      </c>
      <c r="N50" s="15" t="s">
        <v>445</v>
      </c>
      <c r="O50" s="20" t="s">
        <v>562</v>
      </c>
      <c r="P50" s="21" t="s">
        <v>453</v>
      </c>
      <c r="Q50" s="21" t="s">
        <v>454</v>
      </c>
      <c r="R50" s="62">
        <v>35000000</v>
      </c>
      <c r="S50" s="62">
        <v>116248152.54000001</v>
      </c>
      <c r="T50" s="332">
        <v>21743462</v>
      </c>
      <c r="U50" s="336">
        <v>21743462</v>
      </c>
    </row>
    <row r="51" spans="1:21" s="113" customFormat="1" ht="38.25" x14ac:dyDescent="0.2">
      <c r="A51" s="114">
        <v>45</v>
      </c>
      <c r="B51" s="20">
        <v>155007</v>
      </c>
      <c r="C51" s="20" t="s">
        <v>420</v>
      </c>
      <c r="D51" s="20"/>
      <c r="E51" s="20"/>
      <c r="F51" s="21" t="s">
        <v>111</v>
      </c>
      <c r="G51" s="21" t="s">
        <v>112</v>
      </c>
      <c r="H51" s="21" t="s">
        <v>113</v>
      </c>
      <c r="I51" s="22">
        <v>17346</v>
      </c>
      <c r="J51" s="22">
        <v>18272</v>
      </c>
      <c r="K51" s="21" t="s">
        <v>545</v>
      </c>
      <c r="L51" s="8">
        <v>4200</v>
      </c>
      <c r="M51" s="8">
        <v>493</v>
      </c>
      <c r="N51" s="21" t="s">
        <v>457</v>
      </c>
      <c r="O51" s="20" t="s">
        <v>563</v>
      </c>
      <c r="P51" s="21" t="s">
        <v>453</v>
      </c>
      <c r="Q51" s="21" t="s">
        <v>454</v>
      </c>
      <c r="R51" s="62">
        <v>9000000</v>
      </c>
      <c r="S51" s="62">
        <v>10664325.949999999</v>
      </c>
      <c r="T51" s="332">
        <v>9000000</v>
      </c>
      <c r="U51" s="336">
        <v>9000000</v>
      </c>
    </row>
    <row r="52" spans="1:21" s="113" customFormat="1" ht="51" x14ac:dyDescent="0.2">
      <c r="A52" s="114">
        <v>46</v>
      </c>
      <c r="B52" s="20">
        <v>155004</v>
      </c>
      <c r="C52" s="20" t="s">
        <v>420</v>
      </c>
      <c r="D52" s="20"/>
      <c r="E52" s="20"/>
      <c r="F52" s="21" t="s">
        <v>114</v>
      </c>
      <c r="G52" s="20" t="s">
        <v>50</v>
      </c>
      <c r="H52" s="20" t="s">
        <v>115</v>
      </c>
      <c r="I52" s="22">
        <v>25872</v>
      </c>
      <c r="J52" s="22">
        <v>26375</v>
      </c>
      <c r="K52" s="21" t="s">
        <v>545</v>
      </c>
      <c r="L52" s="8">
        <v>25700</v>
      </c>
      <c r="M52" s="8">
        <v>12829.85</v>
      </c>
      <c r="N52" s="21" t="s">
        <v>457</v>
      </c>
      <c r="O52" s="20" t="s">
        <v>563</v>
      </c>
      <c r="P52" s="21" t="s">
        <v>453</v>
      </c>
      <c r="Q52" s="21" t="s">
        <v>454</v>
      </c>
      <c r="R52" s="62">
        <v>2000000</v>
      </c>
      <c r="S52" s="62">
        <v>2000000</v>
      </c>
      <c r="T52" s="332">
        <v>2000000</v>
      </c>
      <c r="U52" s="336">
        <v>2000000</v>
      </c>
    </row>
    <row r="53" spans="1:21" s="113" customFormat="1" ht="38.25" x14ac:dyDescent="0.2">
      <c r="A53" s="114">
        <v>47</v>
      </c>
      <c r="B53" s="20">
        <v>153128</v>
      </c>
      <c r="C53" s="20" t="s">
        <v>420</v>
      </c>
      <c r="D53" s="20"/>
      <c r="E53" s="20"/>
      <c r="F53" s="21" t="s">
        <v>57</v>
      </c>
      <c r="G53" s="21" t="s">
        <v>19</v>
      </c>
      <c r="H53" s="21" t="s">
        <v>58</v>
      </c>
      <c r="I53" s="22">
        <v>55599</v>
      </c>
      <c r="J53" s="22">
        <v>57545</v>
      </c>
      <c r="K53" s="21" t="s">
        <v>544</v>
      </c>
      <c r="L53" s="8">
        <v>2</v>
      </c>
      <c r="M53" s="8">
        <v>1.58</v>
      </c>
      <c r="N53" s="15" t="s">
        <v>459</v>
      </c>
      <c r="O53" s="20" t="s">
        <v>561</v>
      </c>
      <c r="P53" s="21" t="s">
        <v>453</v>
      </c>
      <c r="Q53" s="21" t="s">
        <v>454</v>
      </c>
      <c r="R53" s="62">
        <v>4000000</v>
      </c>
      <c r="S53" s="62">
        <v>4000000</v>
      </c>
      <c r="T53" s="332">
        <v>1000000</v>
      </c>
      <c r="U53" s="336">
        <v>1000000</v>
      </c>
    </row>
    <row r="54" spans="1:21" s="113" customFormat="1" ht="38.25" x14ac:dyDescent="0.2">
      <c r="A54" s="114">
        <v>48</v>
      </c>
      <c r="B54" s="20">
        <v>153130</v>
      </c>
      <c r="C54" s="20" t="s">
        <v>420</v>
      </c>
      <c r="D54" s="20"/>
      <c r="E54" s="20"/>
      <c r="F54" s="21" t="s">
        <v>59</v>
      </c>
      <c r="G54" s="21" t="s">
        <v>19</v>
      </c>
      <c r="H54" s="21" t="s">
        <v>60</v>
      </c>
      <c r="I54" s="22">
        <v>21167</v>
      </c>
      <c r="J54" s="22">
        <v>21908</v>
      </c>
      <c r="K54" s="21" t="s">
        <v>544</v>
      </c>
      <c r="L54" s="8">
        <v>4</v>
      </c>
      <c r="M54" s="8">
        <v>3.02</v>
      </c>
      <c r="N54" s="15" t="s">
        <v>459</v>
      </c>
      <c r="O54" s="20" t="s">
        <v>561</v>
      </c>
      <c r="P54" s="21" t="s">
        <v>453</v>
      </c>
      <c r="Q54" s="21" t="s">
        <v>454</v>
      </c>
      <c r="R54" s="62">
        <v>5000000</v>
      </c>
      <c r="S54" s="62">
        <v>5000000</v>
      </c>
      <c r="T54" s="332">
        <v>1000000</v>
      </c>
      <c r="U54" s="336">
        <v>1000000</v>
      </c>
    </row>
    <row r="55" spans="1:21" s="113" customFormat="1" ht="51" x14ac:dyDescent="0.2">
      <c r="A55" s="114">
        <v>49</v>
      </c>
      <c r="B55" s="20">
        <v>155248</v>
      </c>
      <c r="C55" s="20" t="s">
        <v>420</v>
      </c>
      <c r="D55" s="20"/>
      <c r="E55" s="20"/>
      <c r="F55" s="21" t="s">
        <v>61</v>
      </c>
      <c r="G55" s="21" t="s">
        <v>19</v>
      </c>
      <c r="H55" s="21" t="s">
        <v>33</v>
      </c>
      <c r="I55" s="22">
        <v>26755</v>
      </c>
      <c r="J55" s="22">
        <v>27214</v>
      </c>
      <c r="K55" s="21" t="s">
        <v>544</v>
      </c>
      <c r="L55" s="8">
        <v>3</v>
      </c>
      <c r="M55" s="8">
        <v>1.99</v>
      </c>
      <c r="N55" s="15" t="s">
        <v>452</v>
      </c>
      <c r="O55" s="20" t="s">
        <v>561</v>
      </c>
      <c r="P55" s="21" t="s">
        <v>453</v>
      </c>
      <c r="Q55" s="21" t="s">
        <v>454</v>
      </c>
      <c r="R55" s="62">
        <v>5000000</v>
      </c>
      <c r="S55" s="62">
        <v>4000000</v>
      </c>
      <c r="T55" s="332">
        <v>1000000</v>
      </c>
      <c r="U55" s="336">
        <v>1000000</v>
      </c>
    </row>
    <row r="56" spans="1:21" s="113" customFormat="1" ht="51" x14ac:dyDescent="0.2">
      <c r="A56" s="114">
        <v>50</v>
      </c>
      <c r="B56" s="20">
        <v>109643</v>
      </c>
      <c r="C56" s="20" t="s">
        <v>420</v>
      </c>
      <c r="D56" s="20"/>
      <c r="E56" s="20"/>
      <c r="F56" s="21" t="s">
        <v>421</v>
      </c>
      <c r="G56" s="20" t="s">
        <v>38</v>
      </c>
      <c r="H56" s="20" t="s">
        <v>422</v>
      </c>
      <c r="I56" s="22">
        <v>18525</v>
      </c>
      <c r="J56" s="22">
        <v>18705</v>
      </c>
      <c r="K56" s="21" t="s">
        <v>544</v>
      </c>
      <c r="L56" s="8">
        <v>4</v>
      </c>
      <c r="M56" s="8">
        <v>0.13</v>
      </c>
      <c r="N56" s="15" t="s">
        <v>444</v>
      </c>
      <c r="O56" s="20" t="s">
        <v>561</v>
      </c>
      <c r="P56" s="21" t="s">
        <v>453</v>
      </c>
      <c r="Q56" s="21" t="s">
        <v>454</v>
      </c>
      <c r="R56" s="62">
        <v>2500000</v>
      </c>
      <c r="S56" s="62">
        <v>1500000</v>
      </c>
      <c r="T56" s="332">
        <v>100000</v>
      </c>
      <c r="U56" s="336">
        <v>100000</v>
      </c>
    </row>
    <row r="57" spans="1:21" s="113" customFormat="1" ht="76.5" x14ac:dyDescent="0.2">
      <c r="A57" s="114">
        <v>51</v>
      </c>
      <c r="B57" s="20">
        <v>109644</v>
      </c>
      <c r="C57" s="20" t="s">
        <v>420</v>
      </c>
      <c r="D57" s="20"/>
      <c r="E57" s="20"/>
      <c r="F57" s="21" t="s">
        <v>62</v>
      </c>
      <c r="G57" s="21" t="s">
        <v>13</v>
      </c>
      <c r="H57" s="21" t="s">
        <v>63</v>
      </c>
      <c r="I57" s="22">
        <v>10000</v>
      </c>
      <c r="J57" s="22">
        <v>10144</v>
      </c>
      <c r="K57" s="21" t="s">
        <v>544</v>
      </c>
      <c r="L57" s="8">
        <v>21</v>
      </c>
      <c r="M57" s="8">
        <v>0.28999999999999998</v>
      </c>
      <c r="N57" s="15" t="s">
        <v>444</v>
      </c>
      <c r="O57" s="20" t="s">
        <v>561</v>
      </c>
      <c r="P57" s="21" t="s">
        <v>453</v>
      </c>
      <c r="Q57" s="21" t="s">
        <v>454</v>
      </c>
      <c r="R57" s="62">
        <v>17000000</v>
      </c>
      <c r="S57" s="62">
        <v>9287791.1099999994</v>
      </c>
      <c r="T57" s="332">
        <v>5200000</v>
      </c>
      <c r="U57" s="336">
        <v>5200000</v>
      </c>
    </row>
    <row r="58" spans="1:21" s="113" customFormat="1" ht="63.75" x14ac:dyDescent="0.2">
      <c r="A58" s="114">
        <v>52</v>
      </c>
      <c r="B58" s="20">
        <v>109646</v>
      </c>
      <c r="C58" s="20" t="s">
        <v>420</v>
      </c>
      <c r="D58" s="20"/>
      <c r="E58" s="20"/>
      <c r="F58" s="21" t="s">
        <v>64</v>
      </c>
      <c r="G58" s="21" t="s">
        <v>13</v>
      </c>
      <c r="H58" s="21" t="s">
        <v>65</v>
      </c>
      <c r="I58" s="22">
        <v>3300</v>
      </c>
      <c r="J58" s="22">
        <v>3483</v>
      </c>
      <c r="K58" s="21" t="s">
        <v>544</v>
      </c>
      <c r="L58" s="8">
        <v>8</v>
      </c>
      <c r="M58" s="8">
        <v>0.74</v>
      </c>
      <c r="N58" s="15" t="s">
        <v>444</v>
      </c>
      <c r="O58" s="20" t="s">
        <v>561</v>
      </c>
      <c r="P58" s="21" t="s">
        <v>453</v>
      </c>
      <c r="Q58" s="21" t="s">
        <v>454</v>
      </c>
      <c r="R58" s="62">
        <v>5000000</v>
      </c>
      <c r="S58" s="62">
        <v>5000000</v>
      </c>
      <c r="T58" s="332">
        <v>100000</v>
      </c>
      <c r="U58" s="336">
        <v>100000</v>
      </c>
    </row>
    <row r="59" spans="1:21" s="113" customFormat="1" ht="63.75" x14ac:dyDescent="0.2">
      <c r="A59" s="114">
        <v>53</v>
      </c>
      <c r="B59" s="20">
        <v>109650</v>
      </c>
      <c r="C59" s="20" t="s">
        <v>420</v>
      </c>
      <c r="D59" s="20"/>
      <c r="E59" s="20"/>
      <c r="F59" s="21" t="s">
        <v>423</v>
      </c>
      <c r="G59" s="20" t="s">
        <v>38</v>
      </c>
      <c r="H59" s="20" t="s">
        <v>422</v>
      </c>
      <c r="I59" s="22">
        <v>3483</v>
      </c>
      <c r="J59" s="22">
        <v>3300</v>
      </c>
      <c r="K59" s="21" t="s">
        <v>544</v>
      </c>
      <c r="L59" s="8">
        <v>5</v>
      </c>
      <c r="M59" s="8">
        <v>0.67</v>
      </c>
      <c r="N59" s="15" t="s">
        <v>444</v>
      </c>
      <c r="O59" s="20" t="s">
        <v>561</v>
      </c>
      <c r="P59" s="21" t="s">
        <v>453</v>
      </c>
      <c r="Q59" s="21" t="s">
        <v>454</v>
      </c>
      <c r="R59" s="62">
        <v>522700</v>
      </c>
      <c r="S59" s="62">
        <v>522700</v>
      </c>
      <c r="T59" s="332">
        <v>122700</v>
      </c>
      <c r="U59" s="336">
        <v>122700</v>
      </c>
    </row>
    <row r="60" spans="1:21" s="113" customFormat="1" ht="39" thickBot="1" x14ac:dyDescent="0.25">
      <c r="A60" s="115">
        <v>54</v>
      </c>
      <c r="B60" s="116">
        <v>154969</v>
      </c>
      <c r="C60" s="116" t="s">
        <v>420</v>
      </c>
      <c r="D60" s="116"/>
      <c r="E60" s="116"/>
      <c r="F60" s="88" t="s">
        <v>66</v>
      </c>
      <c r="G60" s="88" t="s">
        <v>67</v>
      </c>
      <c r="H60" s="88" t="s">
        <v>68</v>
      </c>
      <c r="I60" s="117">
        <v>25438</v>
      </c>
      <c r="J60" s="117">
        <v>23783</v>
      </c>
      <c r="K60" s="88" t="s">
        <v>544</v>
      </c>
      <c r="L60" s="91">
        <v>11</v>
      </c>
      <c r="M60" s="91">
        <v>0.32</v>
      </c>
      <c r="N60" s="92" t="s">
        <v>444</v>
      </c>
      <c r="O60" s="116" t="s">
        <v>561</v>
      </c>
      <c r="P60" s="88" t="s">
        <v>453</v>
      </c>
      <c r="Q60" s="88" t="s">
        <v>454</v>
      </c>
      <c r="R60" s="184">
        <v>5354553.49</v>
      </c>
      <c r="S60" s="184">
        <v>3000000</v>
      </c>
      <c r="T60" s="333">
        <v>2000000</v>
      </c>
      <c r="U60" s="338">
        <v>2000000</v>
      </c>
    </row>
    <row r="61" spans="1:21" s="118" customFormat="1" ht="21.75" customHeight="1" thickBot="1" x14ac:dyDescent="0.25">
      <c r="A61" s="399" t="s">
        <v>567</v>
      </c>
      <c r="B61" s="400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186">
        <f>SUM(R7:R60)</f>
        <v>559000000</v>
      </c>
      <c r="S61" s="329">
        <f t="shared" ref="S61:T61" si="0">SUM(S7:S60)</f>
        <v>1018136692.7600002</v>
      </c>
      <c r="T61" s="330">
        <f t="shared" si="0"/>
        <v>333019899</v>
      </c>
      <c r="U61" s="334">
        <f>SUM(U7:U60)</f>
        <v>308019899</v>
      </c>
    </row>
    <row r="62" spans="1:21" x14ac:dyDescent="0.25">
      <c r="R62" s="274"/>
      <c r="T62" s="274"/>
    </row>
  </sheetData>
  <mergeCells count="24">
    <mergeCell ref="U4:U5"/>
    <mergeCell ref="A61:Q61"/>
    <mergeCell ref="L4:L5"/>
    <mergeCell ref="M4:M5"/>
    <mergeCell ref="A1:T1"/>
    <mergeCell ref="A2:T2"/>
    <mergeCell ref="A3:F3"/>
    <mergeCell ref="A4:A5"/>
    <mergeCell ref="B4:B5"/>
    <mergeCell ref="C4:C5"/>
    <mergeCell ref="D4:D5"/>
    <mergeCell ref="E4:E5"/>
    <mergeCell ref="F4:F5"/>
    <mergeCell ref="G4:H4"/>
    <mergeCell ref="A6:H6"/>
    <mergeCell ref="R4:R5"/>
    <mergeCell ref="S4:S5"/>
    <mergeCell ref="I4:J4"/>
    <mergeCell ref="K4:K5"/>
    <mergeCell ref="T4:T5"/>
    <mergeCell ref="N4:N5"/>
    <mergeCell ref="O4:O5"/>
    <mergeCell ref="P4:P5"/>
    <mergeCell ref="Q4:Q5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1265" r:id="rId4" name="Control 1">
          <controlPr defaultSize="0" r:id="rId5">
            <anchor moveWithCells="1">
              <from>
                <xdr:col>5</xdr:col>
                <xdr:colOff>2724150</xdr:colOff>
                <xdr:row>26</xdr:row>
                <xdr:rowOff>381000</xdr:rowOff>
              </from>
              <to>
                <xdr:col>5</xdr:col>
                <xdr:colOff>2867025</xdr:colOff>
                <xdr:row>27</xdr:row>
                <xdr:rowOff>47625</xdr:rowOff>
              </to>
            </anchor>
          </controlPr>
        </control>
      </mc:Choice>
      <mc:Fallback>
        <control shapeId="11265" r:id="rId4" name="Control 1"/>
      </mc:Fallback>
    </mc:AlternateContent>
    <mc:AlternateContent xmlns:mc="http://schemas.openxmlformats.org/markup-compatibility/2006">
      <mc:Choice Requires="x14">
        <control shapeId="11266" r:id="rId6" name="Control 2">
          <controlPr defaultSize="0" r:id="rId7">
            <anchor moveWithCells="1">
              <from>
                <xdr:col>5</xdr:col>
                <xdr:colOff>2724150</xdr:colOff>
                <xdr:row>26</xdr:row>
                <xdr:rowOff>381000</xdr:rowOff>
              </from>
              <to>
                <xdr:col>5</xdr:col>
                <xdr:colOff>2867025</xdr:colOff>
                <xdr:row>27</xdr:row>
                <xdr:rowOff>47625</xdr:rowOff>
              </to>
            </anchor>
          </controlPr>
        </control>
      </mc:Choice>
      <mc:Fallback>
        <control shapeId="11266" r:id="rId6" name="Control 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4"/>
  <sheetViews>
    <sheetView topLeftCell="M1" zoomScale="85" zoomScaleNormal="85" workbookViewId="0">
      <pane ySplit="5" topLeftCell="A15" activePane="bottomLeft" state="frozen"/>
      <selection pane="bottomLeft" activeCell="P23" sqref="P23"/>
    </sheetView>
  </sheetViews>
  <sheetFormatPr baseColWidth="10" defaultRowHeight="14.25" x14ac:dyDescent="0.2"/>
  <cols>
    <col min="1" max="1" width="5" style="46" bestFit="1" customWidth="1"/>
    <col min="2" max="2" width="9" style="43" customWidth="1"/>
    <col min="3" max="3" width="15" style="43" customWidth="1"/>
    <col min="4" max="4" width="51.140625" style="43" customWidth="1"/>
    <col min="5" max="5" width="20.85546875" style="43" customWidth="1"/>
    <col min="6" max="6" width="26.28515625" style="43" customWidth="1"/>
    <col min="7" max="7" width="13.28515625" style="43" customWidth="1"/>
    <col min="8" max="8" width="12.5703125" style="43" customWidth="1"/>
    <col min="9" max="9" width="16.85546875" style="43" customWidth="1"/>
    <col min="10" max="10" width="17.7109375" style="43" customWidth="1"/>
    <col min="11" max="11" width="16.85546875" style="43" customWidth="1"/>
    <col min="12" max="12" width="23.5703125" style="46" customWidth="1"/>
    <col min="13" max="13" width="22.7109375" style="46" customWidth="1"/>
    <col min="14" max="14" width="13.5703125" style="46" customWidth="1"/>
    <col min="15" max="15" width="22.140625" style="46" customWidth="1"/>
    <col min="16" max="16" width="27.5703125" style="64" customWidth="1"/>
    <col min="17" max="17" width="23.5703125" style="64" customWidth="1"/>
    <col min="18" max="18" width="31" style="64" customWidth="1"/>
    <col min="19" max="19" width="32.7109375" style="43" customWidth="1"/>
    <col min="20" max="20" width="13.7109375" style="43" bestFit="1" customWidth="1"/>
    <col min="21" max="16384" width="11.42578125" style="43"/>
  </cols>
  <sheetData>
    <row r="1" spans="1:34" ht="18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</row>
    <row r="2" spans="1:34" ht="18" x14ac:dyDescent="0.25">
      <c r="A2" s="401" t="s">
        <v>586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</row>
    <row r="3" spans="1:34" ht="18.75" thickBot="1" x14ac:dyDescent="0.3">
      <c r="A3" s="383" t="s">
        <v>570</v>
      </c>
      <c r="B3" s="383"/>
      <c r="C3" s="383"/>
      <c r="D3" s="383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  <c r="Q3" s="101"/>
      <c r="R3" s="101"/>
      <c r="S3" s="100"/>
      <c r="T3" s="100"/>
      <c r="U3" s="100"/>
      <c r="V3" s="100"/>
      <c r="W3" s="100"/>
      <c r="X3" s="100"/>
      <c r="Y3" s="100"/>
      <c r="Z3" s="100"/>
      <c r="AA3" s="101"/>
      <c r="AB3" s="101"/>
      <c r="AC3" s="101"/>
      <c r="AD3" s="101"/>
      <c r="AE3" s="101"/>
      <c r="AF3" s="101"/>
      <c r="AG3" s="101"/>
      <c r="AH3" s="101"/>
    </row>
    <row r="4" spans="1:34" s="12" customFormat="1" ht="15.75" customHeight="1" x14ac:dyDescent="0.2">
      <c r="A4" s="384" t="s">
        <v>1</v>
      </c>
      <c r="B4" s="386" t="s">
        <v>2</v>
      </c>
      <c r="C4" s="386" t="s">
        <v>356</v>
      </c>
      <c r="D4" s="403" t="s">
        <v>3</v>
      </c>
      <c r="E4" s="403" t="s">
        <v>4</v>
      </c>
      <c r="F4" s="403"/>
      <c r="G4" s="372" t="s">
        <v>5</v>
      </c>
      <c r="H4" s="372"/>
      <c r="I4" s="372" t="s">
        <v>352</v>
      </c>
      <c r="J4" s="372" t="s">
        <v>548</v>
      </c>
      <c r="K4" s="372" t="s">
        <v>359</v>
      </c>
      <c r="L4" s="386" t="s">
        <v>426</v>
      </c>
      <c r="M4" s="386" t="s">
        <v>427</v>
      </c>
      <c r="N4" s="386" t="s">
        <v>428</v>
      </c>
      <c r="O4" s="386" t="s">
        <v>429</v>
      </c>
      <c r="P4" s="370" t="s">
        <v>354</v>
      </c>
      <c r="Q4" s="370" t="s">
        <v>355</v>
      </c>
      <c r="R4" s="413" t="s">
        <v>116</v>
      </c>
      <c r="S4" s="419" t="s">
        <v>604</v>
      </c>
    </row>
    <row r="5" spans="1:34" s="12" customFormat="1" ht="36" customHeight="1" thickBot="1" x14ac:dyDescent="0.25">
      <c r="A5" s="385"/>
      <c r="B5" s="387"/>
      <c r="C5" s="387"/>
      <c r="D5" s="418"/>
      <c r="E5" s="72" t="s">
        <v>6</v>
      </c>
      <c r="F5" s="72" t="s">
        <v>117</v>
      </c>
      <c r="G5" s="275" t="s">
        <v>7</v>
      </c>
      <c r="H5" s="275" t="s">
        <v>8</v>
      </c>
      <c r="I5" s="378"/>
      <c r="J5" s="378"/>
      <c r="K5" s="378"/>
      <c r="L5" s="387"/>
      <c r="M5" s="387"/>
      <c r="N5" s="387"/>
      <c r="O5" s="387"/>
      <c r="P5" s="371"/>
      <c r="Q5" s="371"/>
      <c r="R5" s="414"/>
      <c r="S5" s="420"/>
    </row>
    <row r="6" spans="1:34" s="12" customFormat="1" ht="16.5" thickBot="1" x14ac:dyDescent="0.25">
      <c r="A6" s="407" t="s">
        <v>603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9"/>
    </row>
    <row r="7" spans="1:34" s="2" customFormat="1" ht="38.25" x14ac:dyDescent="0.2">
      <c r="A7" s="359">
        <v>1</v>
      </c>
      <c r="B7" s="54">
        <v>111507</v>
      </c>
      <c r="C7" s="133" t="s">
        <v>416</v>
      </c>
      <c r="D7" s="133" t="s">
        <v>217</v>
      </c>
      <c r="E7" s="54" t="s">
        <v>89</v>
      </c>
      <c r="F7" s="54" t="s">
        <v>218</v>
      </c>
      <c r="G7" s="360">
        <v>283</v>
      </c>
      <c r="H7" s="360">
        <v>137</v>
      </c>
      <c r="I7" s="360" t="s">
        <v>415</v>
      </c>
      <c r="J7" s="361">
        <v>3554</v>
      </c>
      <c r="K7" s="361">
        <v>1710</v>
      </c>
      <c r="L7" s="361" t="s">
        <v>462</v>
      </c>
      <c r="M7" s="54" t="s">
        <v>463</v>
      </c>
      <c r="N7" s="54" t="s">
        <v>464</v>
      </c>
      <c r="O7" s="362" t="s">
        <v>465</v>
      </c>
      <c r="P7" s="363">
        <v>5985782</v>
      </c>
      <c r="Q7" s="363">
        <v>5985782</v>
      </c>
      <c r="R7" s="363">
        <v>5985782</v>
      </c>
      <c r="S7" s="364">
        <v>5985782</v>
      </c>
    </row>
    <row r="8" spans="1:34" s="2" customFormat="1" ht="51" x14ac:dyDescent="0.2">
      <c r="A8" s="187">
        <v>2</v>
      </c>
      <c r="B8" s="21">
        <v>150614</v>
      </c>
      <c r="C8" s="28" t="s">
        <v>416</v>
      </c>
      <c r="D8" s="28" t="s">
        <v>219</v>
      </c>
      <c r="E8" s="21" t="s">
        <v>180</v>
      </c>
      <c r="F8" s="21" t="s">
        <v>211</v>
      </c>
      <c r="G8" s="53">
        <v>251</v>
      </c>
      <c r="H8" s="53">
        <v>229</v>
      </c>
      <c r="I8" s="53" t="s">
        <v>415</v>
      </c>
      <c r="J8" s="19">
        <v>428</v>
      </c>
      <c r="K8" s="19">
        <v>214</v>
      </c>
      <c r="L8" s="19" t="s">
        <v>462</v>
      </c>
      <c r="M8" s="21" t="s">
        <v>463</v>
      </c>
      <c r="N8" s="21" t="s">
        <v>464</v>
      </c>
      <c r="O8" s="52" t="s">
        <v>465</v>
      </c>
      <c r="P8" s="203">
        <v>1500000</v>
      </c>
      <c r="Q8" s="203">
        <v>1500000</v>
      </c>
      <c r="R8" s="203">
        <v>1500000</v>
      </c>
      <c r="S8" s="365">
        <v>1500000</v>
      </c>
    </row>
    <row r="9" spans="1:34" s="2" customFormat="1" ht="38.25" x14ac:dyDescent="0.2">
      <c r="A9" s="187">
        <v>3</v>
      </c>
      <c r="B9" s="21">
        <v>170168</v>
      </c>
      <c r="C9" s="28" t="s">
        <v>416</v>
      </c>
      <c r="D9" s="28" t="s">
        <v>220</v>
      </c>
      <c r="E9" s="21" t="s">
        <v>38</v>
      </c>
      <c r="F9" s="21" t="s">
        <v>221</v>
      </c>
      <c r="G9" s="53">
        <v>53</v>
      </c>
      <c r="H9" s="53">
        <v>49</v>
      </c>
      <c r="I9" s="53" t="s">
        <v>415</v>
      </c>
      <c r="J9" s="19">
        <v>429</v>
      </c>
      <c r="K9" s="19">
        <v>86</v>
      </c>
      <c r="L9" s="19" t="s">
        <v>462</v>
      </c>
      <c r="M9" s="21" t="s">
        <v>463</v>
      </c>
      <c r="N9" s="21" t="s">
        <v>464</v>
      </c>
      <c r="O9" s="52" t="s">
        <v>465</v>
      </c>
      <c r="P9" s="203">
        <v>300000</v>
      </c>
      <c r="Q9" s="203">
        <v>1500000</v>
      </c>
      <c r="R9" s="203">
        <v>300000</v>
      </c>
      <c r="S9" s="365">
        <v>300000</v>
      </c>
    </row>
    <row r="10" spans="1:34" s="2" customFormat="1" ht="38.25" x14ac:dyDescent="0.2">
      <c r="A10" s="187">
        <v>4</v>
      </c>
      <c r="B10" s="21">
        <v>170208</v>
      </c>
      <c r="C10" s="28" t="s">
        <v>416</v>
      </c>
      <c r="D10" s="28" t="s">
        <v>222</v>
      </c>
      <c r="E10" s="21" t="s">
        <v>89</v>
      </c>
      <c r="F10" s="21" t="s">
        <v>223</v>
      </c>
      <c r="G10" s="53">
        <v>129</v>
      </c>
      <c r="H10" s="53">
        <v>121</v>
      </c>
      <c r="I10" s="53" t="s">
        <v>415</v>
      </c>
      <c r="J10" s="19">
        <v>285</v>
      </c>
      <c r="K10" s="19">
        <v>71</v>
      </c>
      <c r="L10" s="19" t="s">
        <v>462</v>
      </c>
      <c r="M10" s="21" t="s">
        <v>463</v>
      </c>
      <c r="N10" s="21" t="s">
        <v>464</v>
      </c>
      <c r="O10" s="52" t="s">
        <v>465</v>
      </c>
      <c r="P10" s="203">
        <v>250000</v>
      </c>
      <c r="Q10" s="203">
        <v>1000000</v>
      </c>
      <c r="R10" s="203">
        <v>250000</v>
      </c>
      <c r="S10" s="365">
        <v>250000</v>
      </c>
    </row>
    <row r="11" spans="1:34" s="2" customFormat="1" ht="38.25" x14ac:dyDescent="0.2">
      <c r="A11" s="187">
        <v>5</v>
      </c>
      <c r="B11" s="21">
        <v>155962</v>
      </c>
      <c r="C11" s="28" t="s">
        <v>416</v>
      </c>
      <c r="D11" s="28" t="s">
        <v>224</v>
      </c>
      <c r="E11" s="21" t="s">
        <v>112</v>
      </c>
      <c r="F11" s="21" t="s">
        <v>225</v>
      </c>
      <c r="G11" s="53">
        <v>38</v>
      </c>
      <c r="H11" s="53">
        <v>53</v>
      </c>
      <c r="I11" s="53" t="s">
        <v>415</v>
      </c>
      <c r="J11" s="19">
        <v>316</v>
      </c>
      <c r="K11" s="19">
        <v>51</v>
      </c>
      <c r="L11" s="19" t="s">
        <v>466</v>
      </c>
      <c r="M11" s="21" t="s">
        <v>463</v>
      </c>
      <c r="N11" s="21" t="s">
        <v>464</v>
      </c>
      <c r="O11" s="52" t="s">
        <v>465</v>
      </c>
      <c r="P11" s="203">
        <v>177967</v>
      </c>
      <c r="Q11" s="203">
        <v>1107004</v>
      </c>
      <c r="R11" s="203">
        <v>177967</v>
      </c>
      <c r="S11" s="365">
        <v>177967</v>
      </c>
    </row>
    <row r="12" spans="1:34" s="2" customFormat="1" ht="38.25" x14ac:dyDescent="0.2">
      <c r="A12" s="187">
        <v>6</v>
      </c>
      <c r="B12" s="21">
        <v>155972</v>
      </c>
      <c r="C12" s="28" t="s">
        <v>416</v>
      </c>
      <c r="D12" s="28" t="s">
        <v>226</v>
      </c>
      <c r="E12" s="21" t="s">
        <v>112</v>
      </c>
      <c r="F12" s="21" t="s">
        <v>227</v>
      </c>
      <c r="G12" s="53">
        <v>104</v>
      </c>
      <c r="H12" s="53">
        <v>102</v>
      </c>
      <c r="I12" s="53" t="s">
        <v>415</v>
      </c>
      <c r="J12" s="19">
        <v>682</v>
      </c>
      <c r="K12" s="19">
        <v>177</v>
      </c>
      <c r="L12" s="19" t="s">
        <v>466</v>
      </c>
      <c r="M12" s="21" t="s">
        <v>463</v>
      </c>
      <c r="N12" s="21" t="s">
        <v>464</v>
      </c>
      <c r="O12" s="52" t="s">
        <v>465</v>
      </c>
      <c r="P12" s="203">
        <v>619634</v>
      </c>
      <c r="Q12" s="203">
        <v>2387468</v>
      </c>
      <c r="R12" s="203">
        <v>619634</v>
      </c>
      <c r="S12" s="365">
        <v>619634</v>
      </c>
    </row>
    <row r="13" spans="1:34" s="2" customFormat="1" ht="38.25" x14ac:dyDescent="0.2">
      <c r="A13" s="187">
        <v>7</v>
      </c>
      <c r="B13" s="21">
        <v>155973</v>
      </c>
      <c r="C13" s="28" t="s">
        <v>416</v>
      </c>
      <c r="D13" s="28" t="s">
        <v>228</v>
      </c>
      <c r="E13" s="21" t="s">
        <v>112</v>
      </c>
      <c r="F13" s="21" t="s">
        <v>227</v>
      </c>
      <c r="G13" s="53">
        <v>287</v>
      </c>
      <c r="H13" s="53">
        <v>264</v>
      </c>
      <c r="I13" s="53" t="s">
        <v>415</v>
      </c>
      <c r="J13" s="19">
        <v>308</v>
      </c>
      <c r="K13" s="19">
        <v>32</v>
      </c>
      <c r="L13" s="19" t="s">
        <v>466</v>
      </c>
      <c r="M13" s="21" t="s">
        <v>463</v>
      </c>
      <c r="N13" s="21" t="s">
        <v>464</v>
      </c>
      <c r="O13" s="52" t="s">
        <v>465</v>
      </c>
      <c r="P13" s="203">
        <v>110559</v>
      </c>
      <c r="Q13" s="203">
        <v>1076629</v>
      </c>
      <c r="R13" s="203">
        <v>110559</v>
      </c>
      <c r="S13" s="365">
        <v>110559</v>
      </c>
    </row>
    <row r="14" spans="1:34" s="2" customFormat="1" ht="38.25" x14ac:dyDescent="0.2">
      <c r="A14" s="187">
        <v>8</v>
      </c>
      <c r="B14" s="21">
        <v>155978</v>
      </c>
      <c r="C14" s="28" t="s">
        <v>416</v>
      </c>
      <c r="D14" s="28" t="s">
        <v>229</v>
      </c>
      <c r="E14" s="21" t="s">
        <v>141</v>
      </c>
      <c r="F14" s="21" t="s">
        <v>141</v>
      </c>
      <c r="G14" s="53">
        <v>81</v>
      </c>
      <c r="H14" s="53">
        <v>65</v>
      </c>
      <c r="I14" s="53" t="s">
        <v>415</v>
      </c>
      <c r="J14" s="19">
        <v>233</v>
      </c>
      <c r="K14" s="19">
        <v>59</v>
      </c>
      <c r="L14" s="19" t="s">
        <v>466</v>
      </c>
      <c r="M14" s="21" t="s">
        <v>463</v>
      </c>
      <c r="N14" s="21" t="s">
        <v>464</v>
      </c>
      <c r="O14" s="52" t="s">
        <v>465</v>
      </c>
      <c r="P14" s="203">
        <v>205496</v>
      </c>
      <c r="Q14" s="203">
        <v>816943</v>
      </c>
      <c r="R14" s="203">
        <v>205496</v>
      </c>
      <c r="S14" s="365">
        <v>205496</v>
      </c>
    </row>
    <row r="15" spans="1:34" s="2" customFormat="1" ht="38.25" x14ac:dyDescent="0.2">
      <c r="A15" s="187">
        <v>9</v>
      </c>
      <c r="B15" s="21">
        <v>155983</v>
      </c>
      <c r="C15" s="28" t="s">
        <v>416</v>
      </c>
      <c r="D15" s="28" t="s">
        <v>230</v>
      </c>
      <c r="E15" s="21" t="s">
        <v>112</v>
      </c>
      <c r="F15" s="21" t="s">
        <v>227</v>
      </c>
      <c r="G15" s="53">
        <v>101</v>
      </c>
      <c r="H15" s="53">
        <v>88</v>
      </c>
      <c r="I15" s="53" t="s">
        <v>415</v>
      </c>
      <c r="J15" s="19">
        <v>512</v>
      </c>
      <c r="K15" s="19">
        <v>122</v>
      </c>
      <c r="L15" s="19" t="s">
        <v>466</v>
      </c>
      <c r="M15" s="21" t="s">
        <v>463</v>
      </c>
      <c r="N15" s="21" t="s">
        <v>464</v>
      </c>
      <c r="O15" s="52" t="s">
        <v>465</v>
      </c>
      <c r="P15" s="203">
        <v>426406</v>
      </c>
      <c r="Q15" s="203">
        <v>1791304</v>
      </c>
      <c r="R15" s="203">
        <v>426406</v>
      </c>
      <c r="S15" s="365">
        <v>426406</v>
      </c>
    </row>
    <row r="16" spans="1:34" s="2" customFormat="1" ht="51" x14ac:dyDescent="0.2">
      <c r="A16" s="187">
        <v>10</v>
      </c>
      <c r="B16" s="21">
        <v>155990</v>
      </c>
      <c r="C16" s="28" t="s">
        <v>416</v>
      </c>
      <c r="D16" s="28" t="s">
        <v>231</v>
      </c>
      <c r="E16" s="21" t="s">
        <v>112</v>
      </c>
      <c r="F16" s="21" t="s">
        <v>232</v>
      </c>
      <c r="G16" s="53">
        <v>426</v>
      </c>
      <c r="H16" s="53">
        <v>384</v>
      </c>
      <c r="I16" s="53" t="s">
        <v>415</v>
      </c>
      <c r="J16" s="19">
        <v>903</v>
      </c>
      <c r="K16" s="19">
        <v>510</v>
      </c>
      <c r="L16" s="19" t="s">
        <v>466</v>
      </c>
      <c r="M16" s="21" t="s">
        <v>463</v>
      </c>
      <c r="N16" s="21" t="s">
        <v>464</v>
      </c>
      <c r="O16" s="52" t="s">
        <v>465</v>
      </c>
      <c r="P16" s="203">
        <v>1785770</v>
      </c>
      <c r="Q16" s="203">
        <v>3159194</v>
      </c>
      <c r="R16" s="203">
        <v>1785770</v>
      </c>
      <c r="S16" s="365">
        <v>1785770</v>
      </c>
    </row>
    <row r="17" spans="1:20" s="2" customFormat="1" ht="38.25" x14ac:dyDescent="0.2">
      <c r="A17" s="187">
        <v>11</v>
      </c>
      <c r="B17" s="21">
        <v>155992</v>
      </c>
      <c r="C17" s="28" t="s">
        <v>416</v>
      </c>
      <c r="D17" s="28" t="s">
        <v>233</v>
      </c>
      <c r="E17" s="21" t="s">
        <v>141</v>
      </c>
      <c r="F17" s="21" t="s">
        <v>141</v>
      </c>
      <c r="G17" s="53">
        <v>61</v>
      </c>
      <c r="H17" s="53">
        <v>55</v>
      </c>
      <c r="I17" s="53" t="s">
        <v>415</v>
      </c>
      <c r="J17" s="19">
        <v>522</v>
      </c>
      <c r="K17" s="19">
        <v>138</v>
      </c>
      <c r="L17" s="19" t="s">
        <v>466</v>
      </c>
      <c r="M17" s="21" t="s">
        <v>463</v>
      </c>
      <c r="N17" s="21" t="s">
        <v>464</v>
      </c>
      <c r="O17" s="52" t="s">
        <v>465</v>
      </c>
      <c r="P17" s="203">
        <v>484498</v>
      </c>
      <c r="Q17" s="203">
        <v>1828283</v>
      </c>
      <c r="R17" s="203">
        <v>484498</v>
      </c>
      <c r="S17" s="365">
        <v>484498</v>
      </c>
    </row>
    <row r="18" spans="1:20" s="2" customFormat="1" ht="38.25" x14ac:dyDescent="0.2">
      <c r="A18" s="187">
        <v>12</v>
      </c>
      <c r="B18" s="21">
        <v>133890</v>
      </c>
      <c r="C18" s="28" t="s">
        <v>416</v>
      </c>
      <c r="D18" s="28" t="s">
        <v>234</v>
      </c>
      <c r="E18" s="21" t="s">
        <v>213</v>
      </c>
      <c r="F18" s="21" t="s">
        <v>235</v>
      </c>
      <c r="G18" s="53">
        <v>146</v>
      </c>
      <c r="H18" s="53">
        <v>86</v>
      </c>
      <c r="I18" s="53" t="s">
        <v>415</v>
      </c>
      <c r="J18" s="21">
        <v>894</v>
      </c>
      <c r="K18" s="21">
        <v>332</v>
      </c>
      <c r="L18" s="19" t="s">
        <v>468</v>
      </c>
      <c r="M18" s="21" t="s">
        <v>463</v>
      </c>
      <c r="N18" s="21" t="s">
        <v>464</v>
      </c>
      <c r="O18" s="52" t="s">
        <v>465</v>
      </c>
      <c r="P18" s="203">
        <v>2902127</v>
      </c>
      <c r="Q18" s="203">
        <v>2902127</v>
      </c>
      <c r="R18" s="203">
        <v>2902127</v>
      </c>
      <c r="S18" s="365">
        <v>2902127</v>
      </c>
    </row>
    <row r="19" spans="1:20" s="2" customFormat="1" ht="51" x14ac:dyDescent="0.2">
      <c r="A19" s="187">
        <v>13</v>
      </c>
      <c r="B19" s="21">
        <v>170090</v>
      </c>
      <c r="C19" s="28" t="s">
        <v>416</v>
      </c>
      <c r="D19" s="28" t="s">
        <v>236</v>
      </c>
      <c r="E19" s="21" t="s">
        <v>35</v>
      </c>
      <c r="F19" s="21" t="s">
        <v>237</v>
      </c>
      <c r="G19" s="53">
        <v>202</v>
      </c>
      <c r="H19" s="53">
        <v>135</v>
      </c>
      <c r="I19" s="53" t="s">
        <v>415</v>
      </c>
      <c r="J19" s="21">
        <v>571</v>
      </c>
      <c r="K19" s="21">
        <v>571</v>
      </c>
      <c r="L19" s="19" t="s">
        <v>468</v>
      </c>
      <c r="M19" s="21" t="s">
        <v>463</v>
      </c>
      <c r="N19" s="21" t="s">
        <v>464</v>
      </c>
      <c r="O19" s="52" t="s">
        <v>465</v>
      </c>
      <c r="P19" s="203">
        <v>2000000</v>
      </c>
      <c r="Q19" s="203">
        <v>2000000</v>
      </c>
      <c r="R19" s="203">
        <v>1000000</v>
      </c>
      <c r="S19" s="365">
        <v>1000000</v>
      </c>
    </row>
    <row r="20" spans="1:20" s="2" customFormat="1" ht="38.25" x14ac:dyDescent="0.2">
      <c r="A20" s="187">
        <v>14</v>
      </c>
      <c r="B20" s="21">
        <v>170167</v>
      </c>
      <c r="C20" s="28" t="s">
        <v>416</v>
      </c>
      <c r="D20" s="28" t="s">
        <v>238</v>
      </c>
      <c r="E20" s="21" t="s">
        <v>13</v>
      </c>
      <c r="F20" s="21" t="s">
        <v>239</v>
      </c>
      <c r="G20" s="53">
        <v>235</v>
      </c>
      <c r="H20" s="53">
        <v>180</v>
      </c>
      <c r="I20" s="53" t="s">
        <v>415</v>
      </c>
      <c r="J20" s="21">
        <v>571</v>
      </c>
      <c r="K20" s="21">
        <v>143</v>
      </c>
      <c r="L20" s="19" t="s">
        <v>468</v>
      </c>
      <c r="M20" s="21" t="s">
        <v>463</v>
      </c>
      <c r="N20" s="21" t="s">
        <v>464</v>
      </c>
      <c r="O20" s="52" t="s">
        <v>465</v>
      </c>
      <c r="P20" s="203">
        <v>500000</v>
      </c>
      <c r="Q20" s="203">
        <v>2000000</v>
      </c>
      <c r="R20" s="203">
        <v>500000</v>
      </c>
      <c r="S20" s="365">
        <v>500000</v>
      </c>
    </row>
    <row r="21" spans="1:20" s="2" customFormat="1" ht="51" x14ac:dyDescent="0.2">
      <c r="A21" s="187">
        <v>15</v>
      </c>
      <c r="B21" s="21">
        <v>170181</v>
      </c>
      <c r="C21" s="28" t="s">
        <v>416</v>
      </c>
      <c r="D21" s="28" t="s">
        <v>240</v>
      </c>
      <c r="E21" s="21" t="s">
        <v>241</v>
      </c>
      <c r="F21" s="21" t="s">
        <v>192</v>
      </c>
      <c r="G21" s="53">
        <v>68</v>
      </c>
      <c r="H21" s="53">
        <v>80</v>
      </c>
      <c r="I21" s="53" t="s">
        <v>415</v>
      </c>
      <c r="J21" s="19">
        <v>214</v>
      </c>
      <c r="K21" s="19">
        <v>71</v>
      </c>
      <c r="L21" s="19" t="s">
        <v>467</v>
      </c>
      <c r="M21" s="21" t="s">
        <v>463</v>
      </c>
      <c r="N21" s="21" t="s">
        <v>464</v>
      </c>
      <c r="O21" s="52" t="s">
        <v>465</v>
      </c>
      <c r="P21" s="203">
        <v>251761</v>
      </c>
      <c r="Q21" s="203">
        <v>750000</v>
      </c>
      <c r="R21" s="203">
        <v>251761</v>
      </c>
      <c r="S21" s="365">
        <v>251761</v>
      </c>
    </row>
    <row r="22" spans="1:20" s="2" customFormat="1" ht="51" x14ac:dyDescent="0.2">
      <c r="A22" s="187">
        <v>16</v>
      </c>
      <c r="B22" s="21">
        <v>170188</v>
      </c>
      <c r="C22" s="28" t="s">
        <v>416</v>
      </c>
      <c r="D22" s="28" t="s">
        <v>242</v>
      </c>
      <c r="E22" s="21" t="s">
        <v>38</v>
      </c>
      <c r="F22" s="21" t="s">
        <v>243</v>
      </c>
      <c r="G22" s="53">
        <v>74</v>
      </c>
      <c r="H22" s="53">
        <v>45</v>
      </c>
      <c r="I22" s="53" t="s">
        <v>415</v>
      </c>
      <c r="J22" s="19">
        <v>214</v>
      </c>
      <c r="K22" s="19">
        <v>71</v>
      </c>
      <c r="L22" s="19" t="s">
        <v>469</v>
      </c>
      <c r="M22" s="21" t="s">
        <v>463</v>
      </c>
      <c r="N22" s="21" t="s">
        <v>464</v>
      </c>
      <c r="O22" s="52" t="s">
        <v>465</v>
      </c>
      <c r="P22" s="203">
        <v>250000</v>
      </c>
      <c r="Q22" s="203">
        <v>750000</v>
      </c>
      <c r="R22" s="203">
        <v>500000</v>
      </c>
      <c r="S22" s="365">
        <v>500000</v>
      </c>
      <c r="T22" s="61"/>
    </row>
    <row r="23" spans="1:20" s="2" customFormat="1" ht="38.25" x14ac:dyDescent="0.25">
      <c r="A23" s="187">
        <v>17</v>
      </c>
      <c r="B23" s="352">
        <v>202409</v>
      </c>
      <c r="C23" s="27" t="s">
        <v>416</v>
      </c>
      <c r="D23" s="351" t="s">
        <v>601</v>
      </c>
      <c r="E23" s="21" t="s">
        <v>89</v>
      </c>
      <c r="F23" s="21" t="s">
        <v>218</v>
      </c>
      <c r="G23" s="53">
        <v>45087</v>
      </c>
      <c r="H23" s="53">
        <v>48825</v>
      </c>
      <c r="I23" s="53" t="s">
        <v>415</v>
      </c>
      <c r="J23" s="19">
        <v>1038</v>
      </c>
      <c r="K23" s="19">
        <v>1038</v>
      </c>
      <c r="L23" s="19" t="s">
        <v>606</v>
      </c>
      <c r="M23" s="21" t="s">
        <v>463</v>
      </c>
      <c r="N23" s="21" t="s">
        <v>464</v>
      </c>
      <c r="O23" s="52" t="s">
        <v>465</v>
      </c>
      <c r="P23" s="203">
        <v>0</v>
      </c>
      <c r="Q23" s="203">
        <v>3631707.9</v>
      </c>
      <c r="R23" s="203">
        <v>0</v>
      </c>
      <c r="S23" s="368">
        <v>25000000</v>
      </c>
    </row>
    <row r="24" spans="1:20" s="2" customFormat="1" ht="39" thickBot="1" x14ac:dyDescent="0.25">
      <c r="A24" s="366">
        <v>18</v>
      </c>
      <c r="B24" s="355">
        <v>202330</v>
      </c>
      <c r="C24" s="353" t="s">
        <v>416</v>
      </c>
      <c r="D24" s="356" t="s">
        <v>602</v>
      </c>
      <c r="E24" s="353" t="s">
        <v>73</v>
      </c>
      <c r="F24" s="353" t="s">
        <v>607</v>
      </c>
      <c r="G24" s="357">
        <v>7057</v>
      </c>
      <c r="H24" s="357">
        <v>7115</v>
      </c>
      <c r="I24" s="357" t="s">
        <v>415</v>
      </c>
      <c r="J24" s="357">
        <v>1275</v>
      </c>
      <c r="K24" s="357">
        <v>1275</v>
      </c>
      <c r="L24" s="354" t="s">
        <v>606</v>
      </c>
      <c r="M24" s="88" t="s">
        <v>463</v>
      </c>
      <c r="N24" s="88" t="s">
        <v>464</v>
      </c>
      <c r="O24" s="350" t="s">
        <v>465</v>
      </c>
      <c r="P24" s="369">
        <v>0</v>
      </c>
      <c r="Q24" s="358">
        <v>4461122.8499999996</v>
      </c>
      <c r="R24" s="211">
        <v>0</v>
      </c>
      <c r="S24" s="367">
        <v>25000000</v>
      </c>
    </row>
    <row r="25" spans="1:20" s="2" customFormat="1" ht="16.5" thickBot="1" x14ac:dyDescent="0.25">
      <c r="A25" s="341"/>
      <c r="B25" s="342"/>
      <c r="C25" s="343"/>
      <c r="D25" s="343"/>
      <c r="E25" s="342"/>
      <c r="F25" s="342"/>
      <c r="G25" s="344"/>
      <c r="H25" s="344"/>
      <c r="I25" s="344"/>
      <c r="J25" s="345"/>
      <c r="K25" s="345"/>
      <c r="L25" s="345"/>
      <c r="M25" s="342"/>
      <c r="N25" s="342"/>
      <c r="O25" s="346"/>
      <c r="P25" s="347">
        <f>SUM(P7:P24)</f>
        <v>17750000</v>
      </c>
      <c r="Q25" s="348">
        <f>SUM(Q7:Q24)</f>
        <v>38647564.75</v>
      </c>
      <c r="R25" s="349">
        <f>SUM(R7:R24)</f>
        <v>17000000</v>
      </c>
      <c r="S25" s="348">
        <f>SUM(S7:S24)</f>
        <v>67000000</v>
      </c>
      <c r="T25" s="61"/>
    </row>
    <row r="26" spans="1:20" s="2" customFormat="1" ht="13.5" thickBot="1" x14ac:dyDescent="0.25">
      <c r="A26" s="201"/>
      <c r="B26" s="197"/>
      <c r="C26" s="196"/>
      <c r="D26" s="196"/>
      <c r="E26" s="197"/>
      <c r="F26" s="197"/>
      <c r="G26" s="198"/>
      <c r="H26" s="198"/>
      <c r="I26" s="198"/>
      <c r="J26" s="199"/>
      <c r="K26" s="199"/>
      <c r="L26" s="199"/>
      <c r="M26" s="197"/>
      <c r="N26" s="197"/>
      <c r="O26" s="200"/>
      <c r="P26" s="204"/>
      <c r="Q26" s="204"/>
      <c r="R26" s="205"/>
      <c r="S26" s="339"/>
      <c r="T26" s="61"/>
    </row>
    <row r="27" spans="1:20" ht="16.5" thickBot="1" x14ac:dyDescent="0.25">
      <c r="A27" s="415" t="s">
        <v>552</v>
      </c>
      <c r="B27" s="416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7"/>
      <c r="S27" s="340"/>
    </row>
    <row r="28" spans="1:20" s="2" customFormat="1" ht="51" x14ac:dyDescent="0.2">
      <c r="A28" s="202">
        <v>1</v>
      </c>
      <c r="B28" s="128">
        <v>131372</v>
      </c>
      <c r="C28" s="123" t="s">
        <v>416</v>
      </c>
      <c r="D28" s="123" t="s">
        <v>245</v>
      </c>
      <c r="E28" s="74" t="s">
        <v>38</v>
      </c>
      <c r="F28" s="74" t="s">
        <v>39</v>
      </c>
      <c r="G28" s="124">
        <v>7</v>
      </c>
      <c r="H28" s="124">
        <v>7</v>
      </c>
      <c r="I28" s="125" t="s">
        <v>419</v>
      </c>
      <c r="J28" s="126">
        <v>213</v>
      </c>
      <c r="K28" s="126">
        <v>50</v>
      </c>
      <c r="L28" s="126" t="s">
        <v>470</v>
      </c>
      <c r="M28" s="123" t="s">
        <v>578</v>
      </c>
      <c r="N28" s="127" t="s">
        <v>464</v>
      </c>
      <c r="O28" s="74" t="s">
        <v>471</v>
      </c>
      <c r="P28" s="206">
        <v>173352.17</v>
      </c>
      <c r="Q28" s="206">
        <v>173352.17</v>
      </c>
      <c r="R28" s="207">
        <v>173353</v>
      </c>
      <c r="S28" s="207">
        <v>173353</v>
      </c>
    </row>
    <row r="29" spans="1:20" s="2" customFormat="1" ht="51" x14ac:dyDescent="0.2">
      <c r="A29" s="188">
        <v>2</v>
      </c>
      <c r="B29" s="20">
        <v>133275</v>
      </c>
      <c r="C29" s="28" t="s">
        <v>416</v>
      </c>
      <c r="D29" s="28" t="s">
        <v>246</v>
      </c>
      <c r="E29" s="32" t="s">
        <v>19</v>
      </c>
      <c r="F29" s="32" t="s">
        <v>247</v>
      </c>
      <c r="G29" s="33">
        <v>23</v>
      </c>
      <c r="H29" s="33">
        <v>22</v>
      </c>
      <c r="I29" s="36" t="s">
        <v>419</v>
      </c>
      <c r="J29" s="35">
        <v>281</v>
      </c>
      <c r="K29" s="35">
        <v>281</v>
      </c>
      <c r="L29" s="35" t="s">
        <v>472</v>
      </c>
      <c r="M29" s="28" t="s">
        <v>578</v>
      </c>
      <c r="N29" s="45" t="s">
        <v>464</v>
      </c>
      <c r="O29" s="32" t="s">
        <v>471</v>
      </c>
      <c r="P29" s="208">
        <v>986317.53</v>
      </c>
      <c r="Q29" s="208">
        <v>986317.53</v>
      </c>
      <c r="R29" s="209">
        <v>986318</v>
      </c>
      <c r="S29" s="209">
        <v>986318</v>
      </c>
    </row>
    <row r="30" spans="1:20" s="2" customFormat="1" ht="51" x14ac:dyDescent="0.2">
      <c r="A30" s="188">
        <v>3</v>
      </c>
      <c r="B30" s="20">
        <v>138240</v>
      </c>
      <c r="C30" s="28" t="s">
        <v>416</v>
      </c>
      <c r="D30" s="28" t="s">
        <v>248</v>
      </c>
      <c r="E30" s="32" t="s">
        <v>19</v>
      </c>
      <c r="F30" s="32" t="s">
        <v>255</v>
      </c>
      <c r="G30" s="33">
        <v>56</v>
      </c>
      <c r="H30" s="33">
        <v>65</v>
      </c>
      <c r="I30" s="36" t="s">
        <v>419</v>
      </c>
      <c r="J30" s="35">
        <v>84</v>
      </c>
      <c r="K30" s="35">
        <v>84</v>
      </c>
      <c r="L30" s="35" t="s">
        <v>472</v>
      </c>
      <c r="M30" s="28" t="s">
        <v>578</v>
      </c>
      <c r="N30" s="45" t="s">
        <v>464</v>
      </c>
      <c r="O30" s="32" t="s">
        <v>471</v>
      </c>
      <c r="P30" s="208">
        <v>296823.34999999998</v>
      </c>
      <c r="Q30" s="208">
        <v>296823.34999999998</v>
      </c>
      <c r="R30" s="209">
        <v>296824</v>
      </c>
      <c r="S30" s="209">
        <v>296824</v>
      </c>
    </row>
    <row r="31" spans="1:20" s="2" customFormat="1" ht="51" x14ac:dyDescent="0.2">
      <c r="A31" s="188">
        <v>4</v>
      </c>
      <c r="B31" s="9">
        <v>131662</v>
      </c>
      <c r="C31" s="28" t="s">
        <v>416</v>
      </c>
      <c r="D31" s="28" t="s">
        <v>249</v>
      </c>
      <c r="E31" s="32" t="s">
        <v>38</v>
      </c>
      <c r="F31" s="32" t="s">
        <v>250</v>
      </c>
      <c r="G31" s="33">
        <v>25</v>
      </c>
      <c r="H31" s="33">
        <v>18</v>
      </c>
      <c r="I31" s="36" t="s">
        <v>419</v>
      </c>
      <c r="J31" s="35">
        <v>815</v>
      </c>
      <c r="K31" s="35">
        <v>815</v>
      </c>
      <c r="L31" s="35" t="s">
        <v>472</v>
      </c>
      <c r="M31" s="28" t="s">
        <v>578</v>
      </c>
      <c r="N31" s="45" t="s">
        <v>464</v>
      </c>
      <c r="O31" s="32" t="s">
        <v>471</v>
      </c>
      <c r="P31" s="208">
        <v>2851583.38</v>
      </c>
      <c r="Q31" s="208">
        <v>2851583.38</v>
      </c>
      <c r="R31" s="209">
        <v>2851584</v>
      </c>
      <c r="S31" s="209">
        <v>2851584</v>
      </c>
    </row>
    <row r="32" spans="1:20" s="2" customFormat="1" ht="38.25" x14ac:dyDescent="0.2">
      <c r="A32" s="188">
        <v>5</v>
      </c>
      <c r="B32" s="9">
        <v>131358</v>
      </c>
      <c r="C32" s="28" t="s">
        <v>416</v>
      </c>
      <c r="D32" s="28" t="s">
        <v>251</v>
      </c>
      <c r="E32" s="32" t="s">
        <v>38</v>
      </c>
      <c r="F32" s="32" t="s">
        <v>252</v>
      </c>
      <c r="G32" s="33">
        <v>23</v>
      </c>
      <c r="H32" s="33">
        <v>18</v>
      </c>
      <c r="I32" s="36" t="s">
        <v>419</v>
      </c>
      <c r="J32" s="35">
        <v>373</v>
      </c>
      <c r="K32" s="35">
        <v>373</v>
      </c>
      <c r="L32" s="35" t="s">
        <v>472</v>
      </c>
      <c r="M32" s="28" t="s">
        <v>578</v>
      </c>
      <c r="N32" s="45" t="s">
        <v>464</v>
      </c>
      <c r="O32" s="32" t="s">
        <v>471</v>
      </c>
      <c r="P32" s="208">
        <v>1305035.6299999999</v>
      </c>
      <c r="Q32" s="208">
        <v>1305035.6299999999</v>
      </c>
      <c r="R32" s="209">
        <v>1305036</v>
      </c>
      <c r="S32" s="209">
        <v>1305036</v>
      </c>
    </row>
    <row r="33" spans="1:19" s="2" customFormat="1" ht="38.25" x14ac:dyDescent="0.2">
      <c r="A33" s="188">
        <v>6</v>
      </c>
      <c r="B33" s="9">
        <v>133665</v>
      </c>
      <c r="C33" s="28" t="s">
        <v>416</v>
      </c>
      <c r="D33" s="28" t="s">
        <v>253</v>
      </c>
      <c r="E33" s="32" t="s">
        <v>180</v>
      </c>
      <c r="F33" s="32" t="s">
        <v>211</v>
      </c>
      <c r="G33" s="33">
        <v>241</v>
      </c>
      <c r="H33" s="33">
        <v>275</v>
      </c>
      <c r="I33" s="36" t="s">
        <v>419</v>
      </c>
      <c r="J33" s="35">
        <v>139</v>
      </c>
      <c r="K33" s="35">
        <v>139</v>
      </c>
      <c r="L33" s="35" t="s">
        <v>472</v>
      </c>
      <c r="M33" s="28" t="s">
        <v>578</v>
      </c>
      <c r="N33" s="45" t="s">
        <v>464</v>
      </c>
      <c r="O33" s="32" t="s">
        <v>471</v>
      </c>
      <c r="P33" s="208">
        <v>487317.1</v>
      </c>
      <c r="Q33" s="208">
        <v>487317.1</v>
      </c>
      <c r="R33" s="209">
        <v>487318</v>
      </c>
      <c r="S33" s="209">
        <v>487318</v>
      </c>
    </row>
    <row r="34" spans="1:19" s="2" customFormat="1" ht="38.25" x14ac:dyDescent="0.2">
      <c r="A34" s="188">
        <v>7</v>
      </c>
      <c r="B34" s="9">
        <v>133666</v>
      </c>
      <c r="C34" s="28" t="s">
        <v>416</v>
      </c>
      <c r="D34" s="28" t="s">
        <v>588</v>
      </c>
      <c r="E34" s="32" t="s">
        <v>180</v>
      </c>
      <c r="F34" s="32" t="s">
        <v>571</v>
      </c>
      <c r="G34" s="33">
        <v>83</v>
      </c>
      <c r="H34" s="33">
        <v>82</v>
      </c>
      <c r="I34" s="36" t="s">
        <v>419</v>
      </c>
      <c r="J34" s="35">
        <v>107</v>
      </c>
      <c r="K34" s="35">
        <v>107</v>
      </c>
      <c r="L34" s="35" t="s">
        <v>472</v>
      </c>
      <c r="M34" s="28" t="s">
        <v>578</v>
      </c>
      <c r="N34" s="45" t="s">
        <v>464</v>
      </c>
      <c r="O34" s="32" t="s">
        <v>471</v>
      </c>
      <c r="P34" s="208">
        <v>377775.01</v>
      </c>
      <c r="Q34" s="208">
        <v>377775.01</v>
      </c>
      <c r="R34" s="209">
        <v>377776</v>
      </c>
      <c r="S34" s="209">
        <v>377776</v>
      </c>
    </row>
    <row r="35" spans="1:19" s="2" customFormat="1" ht="51" x14ac:dyDescent="0.2">
      <c r="A35" s="188">
        <v>8</v>
      </c>
      <c r="B35" s="9">
        <v>138136</v>
      </c>
      <c r="C35" s="28" t="s">
        <v>416</v>
      </c>
      <c r="D35" s="28" t="s">
        <v>254</v>
      </c>
      <c r="E35" s="32" t="s">
        <v>38</v>
      </c>
      <c r="F35" s="32" t="s">
        <v>572</v>
      </c>
      <c r="G35" s="33">
        <v>61</v>
      </c>
      <c r="H35" s="33">
        <v>59</v>
      </c>
      <c r="I35" s="36" t="s">
        <v>419</v>
      </c>
      <c r="J35" s="35">
        <v>769</v>
      </c>
      <c r="K35" s="35">
        <v>769</v>
      </c>
      <c r="L35" s="35" t="s">
        <v>472</v>
      </c>
      <c r="M35" s="28" t="s">
        <v>578</v>
      </c>
      <c r="N35" s="45" t="s">
        <v>464</v>
      </c>
      <c r="O35" s="32" t="s">
        <v>471</v>
      </c>
      <c r="P35" s="208">
        <v>2694378.5</v>
      </c>
      <c r="Q35" s="208">
        <v>2694378.5</v>
      </c>
      <c r="R35" s="209">
        <v>2694379</v>
      </c>
      <c r="S35" s="209">
        <v>2694379</v>
      </c>
    </row>
    <row r="36" spans="1:19" s="2" customFormat="1" ht="38.25" x14ac:dyDescent="0.2">
      <c r="A36" s="188">
        <v>9</v>
      </c>
      <c r="B36" s="9">
        <v>138182</v>
      </c>
      <c r="C36" s="28" t="s">
        <v>416</v>
      </c>
      <c r="D36" s="28" t="s">
        <v>256</v>
      </c>
      <c r="E36" s="32" t="s">
        <v>38</v>
      </c>
      <c r="F36" s="32" t="s">
        <v>257</v>
      </c>
      <c r="G36" s="33">
        <v>23</v>
      </c>
      <c r="H36" s="33">
        <v>17</v>
      </c>
      <c r="I36" s="36" t="s">
        <v>419</v>
      </c>
      <c r="J36" s="35">
        <v>292</v>
      </c>
      <c r="K36" s="35">
        <v>199</v>
      </c>
      <c r="L36" s="35" t="s">
        <v>472</v>
      </c>
      <c r="M36" s="28" t="s">
        <v>578</v>
      </c>
      <c r="N36" s="45" t="s">
        <v>464</v>
      </c>
      <c r="O36" s="32" t="s">
        <v>471</v>
      </c>
      <c r="P36" s="208">
        <v>698674.9</v>
      </c>
      <c r="Q36" s="208">
        <v>698674.9</v>
      </c>
      <c r="R36" s="209">
        <v>698675</v>
      </c>
      <c r="S36" s="209">
        <v>698675</v>
      </c>
    </row>
    <row r="37" spans="1:19" s="2" customFormat="1" ht="38.25" x14ac:dyDescent="0.2">
      <c r="A37" s="188">
        <v>10</v>
      </c>
      <c r="B37" s="9">
        <v>131671</v>
      </c>
      <c r="C37" s="28" t="s">
        <v>416</v>
      </c>
      <c r="D37" s="28" t="s">
        <v>258</v>
      </c>
      <c r="E37" s="32" t="s">
        <v>38</v>
      </c>
      <c r="F37" s="32" t="s">
        <v>257</v>
      </c>
      <c r="G37" s="33">
        <v>5</v>
      </c>
      <c r="H37" s="33">
        <v>10</v>
      </c>
      <c r="I37" s="36" t="s">
        <v>419</v>
      </c>
      <c r="J37" s="35">
        <v>206</v>
      </c>
      <c r="K37" s="35">
        <v>199</v>
      </c>
      <c r="L37" s="35" t="s">
        <v>579</v>
      </c>
      <c r="M37" s="28" t="s">
        <v>578</v>
      </c>
      <c r="N37" s="45" t="s">
        <v>464</v>
      </c>
      <c r="O37" s="32" t="s">
        <v>471</v>
      </c>
      <c r="P37" s="208">
        <v>697345</v>
      </c>
      <c r="Q37" s="208">
        <v>697345</v>
      </c>
      <c r="R37" s="209">
        <v>697345</v>
      </c>
      <c r="S37" s="209">
        <v>697345</v>
      </c>
    </row>
    <row r="38" spans="1:19" s="2" customFormat="1" ht="38.25" x14ac:dyDescent="0.2">
      <c r="A38" s="188">
        <v>11</v>
      </c>
      <c r="B38" s="9">
        <v>131673</v>
      </c>
      <c r="C38" s="28" t="s">
        <v>416</v>
      </c>
      <c r="D38" s="28" t="s">
        <v>259</v>
      </c>
      <c r="E38" s="32" t="s">
        <v>38</v>
      </c>
      <c r="F38" s="32" t="s">
        <v>257</v>
      </c>
      <c r="G38" s="33">
        <v>79</v>
      </c>
      <c r="H38" s="33">
        <v>60</v>
      </c>
      <c r="I38" s="36" t="s">
        <v>419</v>
      </c>
      <c r="J38" s="35">
        <v>270</v>
      </c>
      <c r="K38" s="35">
        <v>189</v>
      </c>
      <c r="L38" s="35" t="s">
        <v>472</v>
      </c>
      <c r="M38" s="28" t="s">
        <v>578</v>
      </c>
      <c r="N38" s="45" t="s">
        <v>464</v>
      </c>
      <c r="O38" s="32" t="s">
        <v>471</v>
      </c>
      <c r="P38" s="208">
        <v>947601.6</v>
      </c>
      <c r="Q38" s="208">
        <v>947601.6</v>
      </c>
      <c r="R38" s="209">
        <v>947602</v>
      </c>
      <c r="S38" s="209">
        <v>947602</v>
      </c>
    </row>
    <row r="39" spans="1:19" s="2" customFormat="1" ht="51" x14ac:dyDescent="0.2">
      <c r="A39" s="188">
        <v>12</v>
      </c>
      <c r="B39" s="9">
        <v>133372</v>
      </c>
      <c r="C39" s="28" t="s">
        <v>416</v>
      </c>
      <c r="D39" s="28" t="s">
        <v>260</v>
      </c>
      <c r="E39" s="32" t="s">
        <v>13</v>
      </c>
      <c r="F39" s="32" t="s">
        <v>573</v>
      </c>
      <c r="G39" s="33">
        <v>153</v>
      </c>
      <c r="H39" s="33">
        <v>134</v>
      </c>
      <c r="I39" s="36" t="s">
        <v>419</v>
      </c>
      <c r="J39" s="35">
        <v>483</v>
      </c>
      <c r="K39" s="35">
        <v>483</v>
      </c>
      <c r="L39" s="35" t="s">
        <v>472</v>
      </c>
      <c r="M39" s="28" t="s">
        <v>578</v>
      </c>
      <c r="N39" s="45" t="s">
        <v>464</v>
      </c>
      <c r="O39" s="32" t="s">
        <v>471</v>
      </c>
      <c r="P39" s="208">
        <v>1692838.73</v>
      </c>
      <c r="Q39" s="208">
        <v>1692838.73</v>
      </c>
      <c r="R39" s="209">
        <v>799607</v>
      </c>
      <c r="S39" s="209">
        <v>799607</v>
      </c>
    </row>
    <row r="40" spans="1:19" s="2" customFormat="1" ht="51" x14ac:dyDescent="0.2">
      <c r="A40" s="188">
        <v>13</v>
      </c>
      <c r="B40" s="9">
        <v>132570</v>
      </c>
      <c r="C40" s="28" t="s">
        <v>416</v>
      </c>
      <c r="D40" s="28" t="s">
        <v>262</v>
      </c>
      <c r="E40" s="32" t="s">
        <v>13</v>
      </c>
      <c r="F40" s="32" t="s">
        <v>263</v>
      </c>
      <c r="G40" s="33">
        <v>70</v>
      </c>
      <c r="H40" s="33">
        <v>69</v>
      </c>
      <c r="I40" s="36" t="s">
        <v>419</v>
      </c>
      <c r="J40" s="35">
        <v>540</v>
      </c>
      <c r="K40" s="35">
        <v>540</v>
      </c>
      <c r="L40" s="35" t="s">
        <v>472</v>
      </c>
      <c r="M40" s="28" t="s">
        <v>578</v>
      </c>
      <c r="N40" s="45" t="s">
        <v>464</v>
      </c>
      <c r="O40" s="32" t="s">
        <v>471</v>
      </c>
      <c r="P40" s="208">
        <v>947601.6</v>
      </c>
      <c r="Q40" s="208">
        <v>1893128.15</v>
      </c>
      <c r="R40" s="209">
        <v>947602</v>
      </c>
      <c r="S40" s="209">
        <v>947602</v>
      </c>
    </row>
    <row r="41" spans="1:19" s="2" customFormat="1" ht="51" x14ac:dyDescent="0.2">
      <c r="A41" s="188">
        <v>14</v>
      </c>
      <c r="B41" s="9">
        <v>138095</v>
      </c>
      <c r="C41" s="28" t="s">
        <v>416</v>
      </c>
      <c r="D41" s="28" t="s">
        <v>264</v>
      </c>
      <c r="E41" s="32" t="s">
        <v>13</v>
      </c>
      <c r="F41" s="32" t="s">
        <v>265</v>
      </c>
      <c r="G41" s="33">
        <v>214</v>
      </c>
      <c r="H41" s="33">
        <v>182</v>
      </c>
      <c r="I41" s="36" t="s">
        <v>419</v>
      </c>
      <c r="J41" s="35">
        <v>281</v>
      </c>
      <c r="K41" s="35">
        <v>281</v>
      </c>
      <c r="L41" s="35" t="s">
        <v>472</v>
      </c>
      <c r="M41" s="28" t="s">
        <v>578</v>
      </c>
      <c r="N41" s="45" t="s">
        <v>464</v>
      </c>
      <c r="O41" s="32" t="s">
        <v>471</v>
      </c>
      <c r="P41" s="208">
        <v>985659.88</v>
      </c>
      <c r="Q41" s="208">
        <v>985659.88</v>
      </c>
      <c r="R41" s="209">
        <v>985660</v>
      </c>
      <c r="S41" s="209">
        <v>985660</v>
      </c>
    </row>
    <row r="42" spans="1:19" s="2" customFormat="1" ht="51" x14ac:dyDescent="0.2">
      <c r="A42" s="188">
        <v>15</v>
      </c>
      <c r="B42" s="9">
        <v>133368</v>
      </c>
      <c r="C42" s="28" t="s">
        <v>416</v>
      </c>
      <c r="D42" s="28" t="s">
        <v>266</v>
      </c>
      <c r="E42" s="32" t="s">
        <v>13</v>
      </c>
      <c r="F42" s="32" t="s">
        <v>267</v>
      </c>
      <c r="G42" s="33">
        <v>10</v>
      </c>
      <c r="H42" s="33">
        <v>9</v>
      </c>
      <c r="I42" s="36" t="s">
        <v>419</v>
      </c>
      <c r="J42" s="35">
        <v>191</v>
      </c>
      <c r="K42" s="35">
        <v>57</v>
      </c>
      <c r="L42" s="35" t="s">
        <v>472</v>
      </c>
      <c r="M42" s="28" t="s">
        <v>578</v>
      </c>
      <c r="N42" s="45" t="s">
        <v>464</v>
      </c>
      <c r="O42" s="32" t="s">
        <v>471</v>
      </c>
      <c r="P42" s="208">
        <v>322198.99</v>
      </c>
      <c r="Q42" s="208">
        <v>424881.42</v>
      </c>
      <c r="R42" s="209">
        <v>322199</v>
      </c>
      <c r="S42" s="209">
        <v>322199</v>
      </c>
    </row>
    <row r="43" spans="1:19" s="2" customFormat="1" ht="38.25" x14ac:dyDescent="0.2">
      <c r="A43" s="188">
        <v>16</v>
      </c>
      <c r="B43" s="9">
        <v>133369</v>
      </c>
      <c r="C43" s="28" t="s">
        <v>416</v>
      </c>
      <c r="D43" s="28" t="s">
        <v>268</v>
      </c>
      <c r="E43" s="32" t="s">
        <v>13</v>
      </c>
      <c r="F43" s="32" t="s">
        <v>192</v>
      </c>
      <c r="G43" s="33">
        <v>14</v>
      </c>
      <c r="H43" s="33">
        <v>16</v>
      </c>
      <c r="I43" s="36" t="s">
        <v>419</v>
      </c>
      <c r="J43" s="35">
        <v>343</v>
      </c>
      <c r="K43" s="35">
        <v>103</v>
      </c>
      <c r="L43" s="35" t="s">
        <v>472</v>
      </c>
      <c r="M43" s="28" t="s">
        <v>578</v>
      </c>
      <c r="N43" s="45" t="s">
        <v>464</v>
      </c>
      <c r="O43" s="32" t="s">
        <v>471</v>
      </c>
      <c r="P43" s="208">
        <v>628323.68000000005</v>
      </c>
      <c r="Q43" s="208">
        <v>764218.74</v>
      </c>
      <c r="R43" s="209">
        <v>628324</v>
      </c>
      <c r="S43" s="209">
        <v>628324</v>
      </c>
    </row>
    <row r="44" spans="1:19" s="2" customFormat="1" ht="51" x14ac:dyDescent="0.2">
      <c r="A44" s="188">
        <v>17</v>
      </c>
      <c r="B44" s="9">
        <v>132571</v>
      </c>
      <c r="C44" s="28" t="s">
        <v>416</v>
      </c>
      <c r="D44" s="28" t="s">
        <v>269</v>
      </c>
      <c r="E44" s="32" t="s">
        <v>13</v>
      </c>
      <c r="F44" s="32" t="s">
        <v>270</v>
      </c>
      <c r="G44" s="33">
        <v>52</v>
      </c>
      <c r="H44" s="33">
        <v>44</v>
      </c>
      <c r="I44" s="37" t="s">
        <v>419</v>
      </c>
      <c r="J44" s="35">
        <v>188</v>
      </c>
      <c r="K44" s="35">
        <v>188</v>
      </c>
      <c r="L44" s="35" t="s">
        <v>472</v>
      </c>
      <c r="M44" s="28" t="s">
        <v>578</v>
      </c>
      <c r="N44" s="45" t="s">
        <v>464</v>
      </c>
      <c r="O44" s="32" t="s">
        <v>471</v>
      </c>
      <c r="P44" s="208">
        <v>372386.29</v>
      </c>
      <c r="Q44" s="203">
        <v>421557.73</v>
      </c>
      <c r="R44" s="209">
        <v>372387</v>
      </c>
      <c r="S44" s="209">
        <v>372387</v>
      </c>
    </row>
    <row r="45" spans="1:19" s="2" customFormat="1" ht="51" x14ac:dyDescent="0.2">
      <c r="A45" s="188">
        <v>18</v>
      </c>
      <c r="B45" s="9">
        <v>132573</v>
      </c>
      <c r="C45" s="28" t="s">
        <v>416</v>
      </c>
      <c r="D45" s="28" t="s">
        <v>271</v>
      </c>
      <c r="E45" s="32" t="s">
        <v>13</v>
      </c>
      <c r="F45" s="32" t="s">
        <v>270</v>
      </c>
      <c r="G45" s="33">
        <v>46</v>
      </c>
      <c r="H45" s="33">
        <v>34</v>
      </c>
      <c r="I45" s="37" t="s">
        <v>419</v>
      </c>
      <c r="J45" s="35">
        <v>232</v>
      </c>
      <c r="K45" s="35">
        <v>232</v>
      </c>
      <c r="L45" s="35" t="s">
        <v>472</v>
      </c>
      <c r="M45" s="28" t="s">
        <v>578</v>
      </c>
      <c r="N45" s="45" t="s">
        <v>464</v>
      </c>
      <c r="O45" s="32" t="s">
        <v>471</v>
      </c>
      <c r="P45" s="208">
        <v>491143.92</v>
      </c>
      <c r="Q45" s="203">
        <v>516806.05</v>
      </c>
      <c r="R45" s="209">
        <v>491144</v>
      </c>
      <c r="S45" s="209">
        <v>491144</v>
      </c>
    </row>
    <row r="46" spans="1:19" s="2" customFormat="1" ht="38.25" x14ac:dyDescent="0.2">
      <c r="A46" s="188">
        <v>19</v>
      </c>
      <c r="B46" s="9">
        <v>132574</v>
      </c>
      <c r="C46" s="28" t="s">
        <v>416</v>
      </c>
      <c r="D46" s="28" t="s">
        <v>272</v>
      </c>
      <c r="E46" s="32" t="s">
        <v>13</v>
      </c>
      <c r="F46" s="32" t="s">
        <v>270</v>
      </c>
      <c r="G46" s="33">
        <v>7</v>
      </c>
      <c r="H46" s="33">
        <v>4</v>
      </c>
      <c r="I46" s="37" t="s">
        <v>419</v>
      </c>
      <c r="J46" s="35">
        <v>182</v>
      </c>
      <c r="K46" s="35">
        <v>182</v>
      </c>
      <c r="L46" s="35" t="s">
        <v>472</v>
      </c>
      <c r="M46" s="28" t="s">
        <v>578</v>
      </c>
      <c r="N46" s="45" t="s">
        <v>464</v>
      </c>
      <c r="O46" s="32" t="s">
        <v>471</v>
      </c>
      <c r="P46" s="208">
        <v>367208.47</v>
      </c>
      <c r="Q46" s="203">
        <v>405998.71</v>
      </c>
      <c r="R46" s="209">
        <v>367209</v>
      </c>
      <c r="S46" s="209">
        <v>367209</v>
      </c>
    </row>
    <row r="47" spans="1:19" s="2" customFormat="1" ht="38.25" x14ac:dyDescent="0.2">
      <c r="A47" s="188">
        <v>20</v>
      </c>
      <c r="B47" s="9">
        <v>131646</v>
      </c>
      <c r="C47" s="28" t="s">
        <v>416</v>
      </c>
      <c r="D47" s="28" t="s">
        <v>273</v>
      </c>
      <c r="E47" s="32" t="s">
        <v>38</v>
      </c>
      <c r="F47" s="32" t="s">
        <v>274</v>
      </c>
      <c r="G47" s="33">
        <v>68</v>
      </c>
      <c r="H47" s="33">
        <v>60</v>
      </c>
      <c r="I47" s="37" t="s">
        <v>419</v>
      </c>
      <c r="J47" s="35">
        <v>207</v>
      </c>
      <c r="K47" s="35">
        <v>207</v>
      </c>
      <c r="L47" s="35" t="s">
        <v>472</v>
      </c>
      <c r="M47" s="28" t="s">
        <v>578</v>
      </c>
      <c r="N47" s="45" t="s">
        <v>464</v>
      </c>
      <c r="O47" s="32" t="s">
        <v>471</v>
      </c>
      <c r="P47" s="208">
        <v>381922.88</v>
      </c>
      <c r="Q47" s="203">
        <v>459611.19</v>
      </c>
      <c r="R47" s="209">
        <v>381923</v>
      </c>
      <c r="S47" s="209">
        <v>381923</v>
      </c>
    </row>
    <row r="48" spans="1:19" s="2" customFormat="1" ht="38.25" x14ac:dyDescent="0.2">
      <c r="A48" s="188">
        <v>21</v>
      </c>
      <c r="B48" s="9">
        <v>132578</v>
      </c>
      <c r="C48" s="28" t="s">
        <v>416</v>
      </c>
      <c r="D48" s="28" t="s">
        <v>275</v>
      </c>
      <c r="E48" s="32" t="s">
        <v>19</v>
      </c>
      <c r="F48" s="32" t="s">
        <v>276</v>
      </c>
      <c r="G48" s="33">
        <v>177</v>
      </c>
      <c r="H48" s="33">
        <v>147</v>
      </c>
      <c r="I48" s="37" t="s">
        <v>419</v>
      </c>
      <c r="J48" s="35">
        <v>354</v>
      </c>
      <c r="K48" s="35">
        <v>354</v>
      </c>
      <c r="L48" s="35" t="s">
        <v>472</v>
      </c>
      <c r="M48" s="28" t="s">
        <v>578</v>
      </c>
      <c r="N48" s="45" t="s">
        <v>464</v>
      </c>
      <c r="O48" s="32" t="s">
        <v>471</v>
      </c>
      <c r="P48" s="208">
        <v>693492.7</v>
      </c>
      <c r="Q48" s="203">
        <v>790774.26</v>
      </c>
      <c r="R48" s="209">
        <v>693493</v>
      </c>
      <c r="S48" s="209">
        <v>693493</v>
      </c>
    </row>
    <row r="49" spans="1:19" s="2" customFormat="1" ht="51" x14ac:dyDescent="0.2">
      <c r="A49" s="188">
        <v>22</v>
      </c>
      <c r="B49" s="9">
        <v>132576</v>
      </c>
      <c r="C49" s="28" t="s">
        <v>416</v>
      </c>
      <c r="D49" s="28" t="s">
        <v>277</v>
      </c>
      <c r="E49" s="32" t="s">
        <v>19</v>
      </c>
      <c r="F49" s="32" t="s">
        <v>247</v>
      </c>
      <c r="G49" s="33">
        <v>120</v>
      </c>
      <c r="H49" s="33">
        <v>117</v>
      </c>
      <c r="I49" s="37" t="s">
        <v>419</v>
      </c>
      <c r="J49" s="35">
        <v>282</v>
      </c>
      <c r="K49" s="35">
        <v>282</v>
      </c>
      <c r="L49" s="35" t="s">
        <v>472</v>
      </c>
      <c r="M49" s="28" t="s">
        <v>578</v>
      </c>
      <c r="N49" s="45" t="s">
        <v>464</v>
      </c>
      <c r="O49" s="32" t="s">
        <v>471</v>
      </c>
      <c r="P49" s="208">
        <v>986317.53</v>
      </c>
      <c r="Q49" s="203">
        <v>627656.61</v>
      </c>
      <c r="R49" s="209">
        <v>986318</v>
      </c>
      <c r="S49" s="209">
        <v>986318</v>
      </c>
    </row>
    <row r="50" spans="1:19" s="2" customFormat="1" ht="38.25" x14ac:dyDescent="0.2">
      <c r="A50" s="188">
        <v>23</v>
      </c>
      <c r="B50" s="9">
        <v>132577</v>
      </c>
      <c r="C50" s="28" t="s">
        <v>416</v>
      </c>
      <c r="D50" s="28" t="s">
        <v>278</v>
      </c>
      <c r="E50" s="32" t="s">
        <v>19</v>
      </c>
      <c r="F50" s="32" t="s">
        <v>247</v>
      </c>
      <c r="G50" s="33">
        <v>55</v>
      </c>
      <c r="H50" s="33">
        <v>45</v>
      </c>
      <c r="I50" s="37" t="s">
        <v>419</v>
      </c>
      <c r="J50" s="35">
        <v>147</v>
      </c>
      <c r="K50" s="35">
        <v>147</v>
      </c>
      <c r="L50" s="35" t="s">
        <v>472</v>
      </c>
      <c r="M50" s="28" t="s">
        <v>578</v>
      </c>
      <c r="N50" s="45" t="s">
        <v>464</v>
      </c>
      <c r="O50" s="32" t="s">
        <v>471</v>
      </c>
      <c r="P50" s="208">
        <v>517129.36</v>
      </c>
      <c r="Q50" s="203">
        <v>329082.32</v>
      </c>
      <c r="R50" s="209">
        <v>517130</v>
      </c>
      <c r="S50" s="209">
        <v>517130</v>
      </c>
    </row>
    <row r="51" spans="1:19" s="2" customFormat="1" ht="51" x14ac:dyDescent="0.2">
      <c r="A51" s="188">
        <v>24</v>
      </c>
      <c r="B51" s="9">
        <v>133274</v>
      </c>
      <c r="C51" s="28" t="s">
        <v>416</v>
      </c>
      <c r="D51" s="28" t="s">
        <v>589</v>
      </c>
      <c r="E51" s="32" t="s">
        <v>19</v>
      </c>
      <c r="F51" s="32" t="s">
        <v>247</v>
      </c>
      <c r="G51" s="33">
        <v>56</v>
      </c>
      <c r="H51" s="33">
        <v>41</v>
      </c>
      <c r="I51" s="37" t="s">
        <v>419</v>
      </c>
      <c r="J51" s="35">
        <v>218</v>
      </c>
      <c r="K51" s="35">
        <v>60</v>
      </c>
      <c r="L51" s="35" t="s">
        <v>472</v>
      </c>
      <c r="M51" s="28" t="s">
        <v>578</v>
      </c>
      <c r="N51" s="45" t="s">
        <v>464</v>
      </c>
      <c r="O51" s="32" t="s">
        <v>471</v>
      </c>
      <c r="P51" s="208">
        <v>769463.96</v>
      </c>
      <c r="Q51" s="203">
        <v>489658.88</v>
      </c>
      <c r="R51" s="209">
        <v>769464</v>
      </c>
      <c r="S51" s="209">
        <v>769464</v>
      </c>
    </row>
    <row r="52" spans="1:19" s="2" customFormat="1" ht="51" x14ac:dyDescent="0.2">
      <c r="A52" s="188">
        <v>25</v>
      </c>
      <c r="B52" s="9">
        <v>133277</v>
      </c>
      <c r="C52" s="28" t="s">
        <v>416</v>
      </c>
      <c r="D52" s="28" t="s">
        <v>279</v>
      </c>
      <c r="E52" s="32" t="s">
        <v>19</v>
      </c>
      <c r="F52" s="32" t="s">
        <v>247</v>
      </c>
      <c r="G52" s="33">
        <v>42</v>
      </c>
      <c r="H52" s="33">
        <v>35</v>
      </c>
      <c r="I52" s="37" t="s">
        <v>419</v>
      </c>
      <c r="J52" s="35">
        <v>301</v>
      </c>
      <c r="K52" s="35">
        <v>82</v>
      </c>
      <c r="L52" s="35" t="s">
        <v>472</v>
      </c>
      <c r="M52" s="28" t="s">
        <v>578</v>
      </c>
      <c r="N52" s="45" t="s">
        <v>464</v>
      </c>
      <c r="O52" s="32" t="s">
        <v>471</v>
      </c>
      <c r="P52" s="208">
        <v>1062352.57</v>
      </c>
      <c r="Q52" s="203">
        <v>671686.9</v>
      </c>
      <c r="R52" s="209">
        <v>1062353</v>
      </c>
      <c r="S52" s="209">
        <v>1062353</v>
      </c>
    </row>
    <row r="53" spans="1:19" s="2" customFormat="1" ht="38.25" x14ac:dyDescent="0.2">
      <c r="A53" s="188">
        <v>26</v>
      </c>
      <c r="B53" s="9">
        <v>133278</v>
      </c>
      <c r="C53" s="28" t="s">
        <v>416</v>
      </c>
      <c r="D53" s="28" t="s">
        <v>280</v>
      </c>
      <c r="E53" s="32" t="s">
        <v>19</v>
      </c>
      <c r="F53" s="32" t="s">
        <v>247</v>
      </c>
      <c r="G53" s="33">
        <v>14</v>
      </c>
      <c r="H53" s="33">
        <v>8</v>
      </c>
      <c r="I53" s="37" t="s">
        <v>419</v>
      </c>
      <c r="J53" s="35">
        <v>134</v>
      </c>
      <c r="K53" s="35">
        <v>37</v>
      </c>
      <c r="L53" s="35" t="s">
        <v>472</v>
      </c>
      <c r="M53" s="28" t="s">
        <v>578</v>
      </c>
      <c r="N53" s="45" t="s">
        <v>464</v>
      </c>
      <c r="O53" s="32" t="s">
        <v>471</v>
      </c>
      <c r="P53" s="208">
        <v>472034.87</v>
      </c>
      <c r="Q53" s="203">
        <v>300385.83</v>
      </c>
      <c r="R53" s="209">
        <v>472035</v>
      </c>
      <c r="S53" s="209">
        <v>472035</v>
      </c>
    </row>
    <row r="54" spans="1:19" s="2" customFormat="1" ht="38.25" x14ac:dyDescent="0.2">
      <c r="A54" s="188">
        <v>27</v>
      </c>
      <c r="B54" s="9">
        <v>133279</v>
      </c>
      <c r="C54" s="28" t="s">
        <v>416</v>
      </c>
      <c r="D54" s="28" t="s">
        <v>281</v>
      </c>
      <c r="E54" s="32" t="s">
        <v>19</v>
      </c>
      <c r="F54" s="32" t="s">
        <v>247</v>
      </c>
      <c r="G54" s="33">
        <v>22</v>
      </c>
      <c r="H54" s="33">
        <v>9</v>
      </c>
      <c r="I54" s="37" t="s">
        <v>419</v>
      </c>
      <c r="J54" s="35">
        <v>166</v>
      </c>
      <c r="K54" s="35">
        <v>50</v>
      </c>
      <c r="L54" s="35" t="s">
        <v>472</v>
      </c>
      <c r="M54" s="28" t="s">
        <v>578</v>
      </c>
      <c r="N54" s="45" t="s">
        <v>464</v>
      </c>
      <c r="O54" s="32" t="s">
        <v>471</v>
      </c>
      <c r="P54" s="208">
        <v>579416.06000000006</v>
      </c>
      <c r="Q54" s="203">
        <v>368719</v>
      </c>
      <c r="R54" s="209">
        <v>579417</v>
      </c>
      <c r="S54" s="209">
        <v>579417</v>
      </c>
    </row>
    <row r="55" spans="1:19" s="2" customFormat="1" ht="38.25" x14ac:dyDescent="0.2">
      <c r="A55" s="188">
        <v>28</v>
      </c>
      <c r="B55" s="9">
        <v>132711</v>
      </c>
      <c r="C55" s="28" t="s">
        <v>416</v>
      </c>
      <c r="D55" s="28" t="s">
        <v>590</v>
      </c>
      <c r="E55" s="32" t="s">
        <v>19</v>
      </c>
      <c r="F55" s="32" t="s">
        <v>19</v>
      </c>
      <c r="G55" s="33">
        <v>62</v>
      </c>
      <c r="H55" s="33">
        <v>58</v>
      </c>
      <c r="I55" s="37" t="s">
        <v>419</v>
      </c>
      <c r="J55" s="35">
        <v>206</v>
      </c>
      <c r="K55" s="35">
        <v>62</v>
      </c>
      <c r="L55" s="35" t="s">
        <v>472</v>
      </c>
      <c r="M55" s="28" t="s">
        <v>578</v>
      </c>
      <c r="N55" s="45" t="s">
        <v>464</v>
      </c>
      <c r="O55" s="32" t="s">
        <v>471</v>
      </c>
      <c r="P55" s="208">
        <v>774196.45</v>
      </c>
      <c r="Q55" s="203">
        <v>462153.78</v>
      </c>
      <c r="R55" s="209">
        <v>623598</v>
      </c>
      <c r="S55" s="209">
        <v>623598</v>
      </c>
    </row>
    <row r="56" spans="1:19" s="2" customFormat="1" ht="51" x14ac:dyDescent="0.2">
      <c r="A56" s="188">
        <v>29</v>
      </c>
      <c r="B56" s="9">
        <v>132819</v>
      </c>
      <c r="C56" s="28" t="s">
        <v>416</v>
      </c>
      <c r="D56" s="28" t="s">
        <v>282</v>
      </c>
      <c r="E56" s="32" t="s">
        <v>189</v>
      </c>
      <c r="F56" s="32" t="s">
        <v>97</v>
      </c>
      <c r="G56" s="33">
        <v>31</v>
      </c>
      <c r="H56" s="33">
        <v>41</v>
      </c>
      <c r="I56" s="37" t="s">
        <v>419</v>
      </c>
      <c r="J56" s="35">
        <v>301</v>
      </c>
      <c r="K56" s="35">
        <v>82</v>
      </c>
      <c r="L56" s="35" t="s">
        <v>472</v>
      </c>
      <c r="M56" s="28" t="s">
        <v>578</v>
      </c>
      <c r="N56" s="45" t="s">
        <v>464</v>
      </c>
      <c r="O56" s="32" t="s">
        <v>471</v>
      </c>
      <c r="P56" s="208">
        <v>1058206.2</v>
      </c>
      <c r="Q56" s="203">
        <v>673403.95</v>
      </c>
      <c r="R56" s="209">
        <v>1058207</v>
      </c>
      <c r="S56" s="209">
        <v>1058207</v>
      </c>
    </row>
    <row r="57" spans="1:19" s="2" customFormat="1" ht="51" x14ac:dyDescent="0.2">
      <c r="A57" s="188">
        <v>30</v>
      </c>
      <c r="B57" s="9">
        <v>132820</v>
      </c>
      <c r="C57" s="28" t="s">
        <v>416</v>
      </c>
      <c r="D57" s="28" t="s">
        <v>591</v>
      </c>
      <c r="E57" s="32" t="s">
        <v>189</v>
      </c>
      <c r="F57" s="32" t="s">
        <v>97</v>
      </c>
      <c r="G57" s="33">
        <v>87</v>
      </c>
      <c r="H57" s="33">
        <v>80</v>
      </c>
      <c r="I57" s="37" t="s">
        <v>419</v>
      </c>
      <c r="J57" s="35">
        <v>628</v>
      </c>
      <c r="K57" s="35">
        <v>628</v>
      </c>
      <c r="L57" s="35" t="s">
        <v>472</v>
      </c>
      <c r="M57" s="28" t="s">
        <v>578</v>
      </c>
      <c r="N57" s="45" t="s">
        <v>464</v>
      </c>
      <c r="O57" s="32" t="s">
        <v>471</v>
      </c>
      <c r="P57" s="208">
        <v>2209121.9300000002</v>
      </c>
      <c r="Q57" s="203">
        <v>1405804.87</v>
      </c>
      <c r="R57" s="209">
        <v>2209122</v>
      </c>
      <c r="S57" s="209">
        <v>2209122</v>
      </c>
    </row>
    <row r="58" spans="1:19" s="2" customFormat="1" ht="51" x14ac:dyDescent="0.2">
      <c r="A58" s="188">
        <v>31</v>
      </c>
      <c r="B58" s="9">
        <v>132828</v>
      </c>
      <c r="C58" s="28" t="s">
        <v>416</v>
      </c>
      <c r="D58" s="28" t="s">
        <v>592</v>
      </c>
      <c r="E58" s="32" t="s">
        <v>189</v>
      </c>
      <c r="F58" s="32" t="s">
        <v>283</v>
      </c>
      <c r="G58" s="33">
        <v>51</v>
      </c>
      <c r="H58" s="33">
        <v>43</v>
      </c>
      <c r="I58" s="37" t="s">
        <v>419</v>
      </c>
      <c r="J58" s="35">
        <v>51</v>
      </c>
      <c r="K58" s="35">
        <v>13</v>
      </c>
      <c r="L58" s="35" t="s">
        <v>472</v>
      </c>
      <c r="M58" s="28" t="s">
        <v>578</v>
      </c>
      <c r="N58" s="45" t="s">
        <v>464</v>
      </c>
      <c r="O58" s="32" t="s">
        <v>471</v>
      </c>
      <c r="P58" s="208">
        <v>139816.04999999999</v>
      </c>
      <c r="Q58" s="203">
        <v>113320.77</v>
      </c>
      <c r="R58" s="209">
        <v>139817</v>
      </c>
      <c r="S58" s="209">
        <v>139817</v>
      </c>
    </row>
    <row r="59" spans="1:19" s="2" customFormat="1" ht="38.25" x14ac:dyDescent="0.2">
      <c r="A59" s="188">
        <v>32</v>
      </c>
      <c r="B59" s="9">
        <v>132781</v>
      </c>
      <c r="C59" s="28" t="s">
        <v>416</v>
      </c>
      <c r="D59" s="28" t="s">
        <v>285</v>
      </c>
      <c r="E59" s="32" t="s">
        <v>284</v>
      </c>
      <c r="F59" s="32" t="s">
        <v>574</v>
      </c>
      <c r="G59" s="33">
        <v>72</v>
      </c>
      <c r="H59" s="33">
        <v>70</v>
      </c>
      <c r="I59" s="37" t="s">
        <v>419</v>
      </c>
      <c r="J59" s="35">
        <v>213</v>
      </c>
      <c r="K59" s="35">
        <v>58</v>
      </c>
      <c r="L59" s="35" t="s">
        <v>472</v>
      </c>
      <c r="M59" s="28" t="s">
        <v>578</v>
      </c>
      <c r="N59" s="45" t="s">
        <v>464</v>
      </c>
      <c r="O59" s="32" t="s">
        <v>471</v>
      </c>
      <c r="P59" s="208">
        <v>745084.82</v>
      </c>
      <c r="Q59" s="203">
        <v>474144.89</v>
      </c>
      <c r="R59" s="209">
        <v>745085</v>
      </c>
      <c r="S59" s="209">
        <v>745085</v>
      </c>
    </row>
    <row r="60" spans="1:19" s="2" customFormat="1" ht="38.25" x14ac:dyDescent="0.2">
      <c r="A60" s="188">
        <v>33</v>
      </c>
      <c r="B60" s="9">
        <v>133661</v>
      </c>
      <c r="C60" s="28" t="s">
        <v>416</v>
      </c>
      <c r="D60" s="38" t="s">
        <v>286</v>
      </c>
      <c r="E60" s="32" t="s">
        <v>180</v>
      </c>
      <c r="F60" s="32" t="s">
        <v>211</v>
      </c>
      <c r="G60" s="33">
        <v>88</v>
      </c>
      <c r="H60" s="33">
        <v>67</v>
      </c>
      <c r="I60" s="37" t="s">
        <v>419</v>
      </c>
      <c r="J60" s="35">
        <v>635</v>
      </c>
      <c r="K60" s="35">
        <v>191</v>
      </c>
      <c r="L60" s="35" t="s">
        <v>472</v>
      </c>
      <c r="M60" s="28" t="s">
        <v>578</v>
      </c>
      <c r="N60" s="45" t="s">
        <v>464</v>
      </c>
      <c r="O60" s="32" t="s">
        <v>471</v>
      </c>
      <c r="P60" s="208">
        <v>1248021.72</v>
      </c>
      <c r="Q60" s="203">
        <v>1421791.9</v>
      </c>
      <c r="R60" s="209">
        <v>1248022</v>
      </c>
      <c r="S60" s="209">
        <v>1248022</v>
      </c>
    </row>
    <row r="61" spans="1:19" s="2" customFormat="1" ht="38.25" x14ac:dyDescent="0.2">
      <c r="A61" s="188">
        <v>34</v>
      </c>
      <c r="B61" s="9">
        <v>133662</v>
      </c>
      <c r="C61" s="28" t="s">
        <v>416</v>
      </c>
      <c r="D61" s="28" t="s">
        <v>287</v>
      </c>
      <c r="E61" s="32" t="s">
        <v>180</v>
      </c>
      <c r="F61" s="32" t="s">
        <v>211</v>
      </c>
      <c r="G61" s="33">
        <v>123</v>
      </c>
      <c r="H61" s="33">
        <v>109</v>
      </c>
      <c r="I61" s="37" t="s">
        <v>419</v>
      </c>
      <c r="J61" s="35">
        <v>219</v>
      </c>
      <c r="K61" s="35">
        <v>66</v>
      </c>
      <c r="L61" s="35" t="s">
        <v>472</v>
      </c>
      <c r="M61" s="28" t="s">
        <v>578</v>
      </c>
      <c r="N61" s="45" t="s">
        <v>464</v>
      </c>
      <c r="O61" s="32" t="s">
        <v>471</v>
      </c>
      <c r="P61" s="208">
        <v>467710.98</v>
      </c>
      <c r="Q61" s="203">
        <v>487104.6</v>
      </c>
      <c r="R61" s="209">
        <v>467711</v>
      </c>
      <c r="S61" s="209">
        <v>467711</v>
      </c>
    </row>
    <row r="62" spans="1:19" s="2" customFormat="1" ht="38.25" x14ac:dyDescent="0.2">
      <c r="A62" s="188">
        <v>35</v>
      </c>
      <c r="B62" s="9">
        <v>133670</v>
      </c>
      <c r="C62" s="28" t="s">
        <v>416</v>
      </c>
      <c r="D62" s="28" t="s">
        <v>288</v>
      </c>
      <c r="E62" s="32" t="s">
        <v>180</v>
      </c>
      <c r="F62" s="32" t="s">
        <v>575</v>
      </c>
      <c r="G62" s="33">
        <v>169</v>
      </c>
      <c r="H62" s="33">
        <v>159</v>
      </c>
      <c r="I62" s="37" t="s">
        <v>419</v>
      </c>
      <c r="J62" s="35">
        <v>318</v>
      </c>
      <c r="K62" s="35">
        <v>95</v>
      </c>
      <c r="L62" s="35" t="s">
        <v>472</v>
      </c>
      <c r="M62" s="28" t="s">
        <v>578</v>
      </c>
      <c r="N62" s="45" t="s">
        <v>464</v>
      </c>
      <c r="O62" s="32" t="s">
        <v>471</v>
      </c>
      <c r="P62" s="208">
        <v>740778.21</v>
      </c>
      <c r="Q62" s="203">
        <v>707200.4</v>
      </c>
      <c r="R62" s="209">
        <v>740779</v>
      </c>
      <c r="S62" s="209">
        <v>740779</v>
      </c>
    </row>
    <row r="63" spans="1:19" s="2" customFormat="1" ht="38.25" x14ac:dyDescent="0.2">
      <c r="A63" s="188">
        <v>36</v>
      </c>
      <c r="B63" s="9">
        <v>131640</v>
      </c>
      <c r="C63" s="28" t="s">
        <v>416</v>
      </c>
      <c r="D63" s="28" t="s">
        <v>289</v>
      </c>
      <c r="E63" s="32" t="s">
        <v>38</v>
      </c>
      <c r="F63" s="32" t="s">
        <v>274</v>
      </c>
      <c r="G63" s="33">
        <v>54</v>
      </c>
      <c r="H63" s="33">
        <v>65</v>
      </c>
      <c r="I63" s="37" t="s">
        <v>419</v>
      </c>
      <c r="J63" s="35">
        <v>359</v>
      </c>
      <c r="K63" s="35">
        <v>98</v>
      </c>
      <c r="L63" s="35" t="s">
        <v>472</v>
      </c>
      <c r="M63" s="28" t="s">
        <v>578</v>
      </c>
      <c r="N63" s="45" t="s">
        <v>464</v>
      </c>
      <c r="O63" s="32" t="s">
        <v>471</v>
      </c>
      <c r="P63" s="208">
        <v>1192759.1599999999</v>
      </c>
      <c r="Q63" s="203">
        <v>804570.2</v>
      </c>
      <c r="R63" s="209">
        <v>1192760</v>
      </c>
      <c r="S63" s="209">
        <v>1192760</v>
      </c>
    </row>
    <row r="64" spans="1:19" s="2" customFormat="1" ht="38.25" x14ac:dyDescent="0.2">
      <c r="A64" s="188">
        <v>37</v>
      </c>
      <c r="B64" s="9">
        <v>131645</v>
      </c>
      <c r="C64" s="28" t="s">
        <v>416</v>
      </c>
      <c r="D64" s="28" t="s">
        <v>290</v>
      </c>
      <c r="E64" s="32" t="s">
        <v>38</v>
      </c>
      <c r="F64" s="32" t="s">
        <v>274</v>
      </c>
      <c r="G64" s="33">
        <v>203</v>
      </c>
      <c r="H64" s="33">
        <v>203</v>
      </c>
      <c r="I64" s="37" t="s">
        <v>419</v>
      </c>
      <c r="J64" s="35">
        <v>828</v>
      </c>
      <c r="K64" s="35">
        <v>226</v>
      </c>
      <c r="L64" s="35" t="s">
        <v>472</v>
      </c>
      <c r="M64" s="28" t="s">
        <v>578</v>
      </c>
      <c r="N64" s="45" t="s">
        <v>464</v>
      </c>
      <c r="O64" s="32" t="s">
        <v>471</v>
      </c>
      <c r="P64" s="208">
        <v>2748134.02</v>
      </c>
      <c r="Q64" s="203">
        <v>1853741.31</v>
      </c>
      <c r="R64" s="209">
        <v>2748135</v>
      </c>
      <c r="S64" s="209">
        <v>2748135</v>
      </c>
    </row>
    <row r="65" spans="1:19" s="2" customFormat="1" ht="38.25" x14ac:dyDescent="0.2">
      <c r="A65" s="80">
        <v>38</v>
      </c>
      <c r="B65" s="269">
        <v>135233</v>
      </c>
      <c r="C65" s="31" t="s">
        <v>416</v>
      </c>
      <c r="D65" s="31" t="s">
        <v>291</v>
      </c>
      <c r="E65" s="32" t="s">
        <v>38</v>
      </c>
      <c r="F65" s="32" t="s">
        <v>274</v>
      </c>
      <c r="G65" s="33">
        <v>58</v>
      </c>
      <c r="H65" s="33">
        <v>43</v>
      </c>
      <c r="I65" s="37" t="s">
        <v>419</v>
      </c>
      <c r="J65" s="35">
        <v>336</v>
      </c>
      <c r="K65" s="35">
        <v>240</v>
      </c>
      <c r="L65" s="35" t="s">
        <v>472</v>
      </c>
      <c r="M65" s="28" t="s">
        <v>578</v>
      </c>
      <c r="N65" s="45" t="s">
        <v>464</v>
      </c>
      <c r="O65" s="32" t="s">
        <v>471</v>
      </c>
      <c r="P65" s="208">
        <v>839676.98</v>
      </c>
      <c r="Q65" s="203">
        <v>753688.6</v>
      </c>
      <c r="R65" s="209">
        <v>839677</v>
      </c>
      <c r="S65" s="209">
        <v>839677</v>
      </c>
    </row>
    <row r="66" spans="1:19" s="2" customFormat="1" ht="63.75" x14ac:dyDescent="0.2">
      <c r="A66" s="188">
        <v>39</v>
      </c>
      <c r="B66" s="9">
        <v>131336</v>
      </c>
      <c r="C66" s="28" t="s">
        <v>416</v>
      </c>
      <c r="D66" s="28" t="s">
        <v>293</v>
      </c>
      <c r="E66" s="32" t="s">
        <v>38</v>
      </c>
      <c r="F66" s="32" t="s">
        <v>243</v>
      </c>
      <c r="G66" s="33">
        <v>157</v>
      </c>
      <c r="H66" s="33">
        <v>165</v>
      </c>
      <c r="I66" s="37" t="s">
        <v>419</v>
      </c>
      <c r="J66" s="35">
        <v>569</v>
      </c>
      <c r="K66" s="35">
        <v>569</v>
      </c>
      <c r="L66" s="35" t="s">
        <v>472</v>
      </c>
      <c r="M66" s="28" t="s">
        <v>578</v>
      </c>
      <c r="N66" s="45" t="s">
        <v>464</v>
      </c>
      <c r="O66" s="32" t="s">
        <v>471</v>
      </c>
      <c r="P66" s="208">
        <v>1990758.3</v>
      </c>
      <c r="Q66" s="203">
        <v>1190835.42</v>
      </c>
      <c r="R66" s="209">
        <v>1990759</v>
      </c>
      <c r="S66" s="209">
        <v>1990759</v>
      </c>
    </row>
    <row r="67" spans="1:19" s="2" customFormat="1" ht="38.25" x14ac:dyDescent="0.2">
      <c r="A67" s="188">
        <v>40</v>
      </c>
      <c r="B67" s="9">
        <v>131352</v>
      </c>
      <c r="C67" s="28" t="s">
        <v>416</v>
      </c>
      <c r="D67" s="28" t="s">
        <v>294</v>
      </c>
      <c r="E67" s="32" t="s">
        <v>38</v>
      </c>
      <c r="F67" s="32" t="s">
        <v>295</v>
      </c>
      <c r="G67" s="33">
        <v>69</v>
      </c>
      <c r="H67" s="33">
        <v>57</v>
      </c>
      <c r="I67" s="37" t="s">
        <v>419</v>
      </c>
      <c r="J67" s="35">
        <v>476</v>
      </c>
      <c r="K67" s="35">
        <v>476</v>
      </c>
      <c r="L67" s="35" t="s">
        <v>472</v>
      </c>
      <c r="M67" s="28" t="s">
        <v>578</v>
      </c>
      <c r="N67" s="45" t="s">
        <v>464</v>
      </c>
      <c r="O67" s="32" t="s">
        <v>471</v>
      </c>
      <c r="P67" s="208">
        <v>1665321.46</v>
      </c>
      <c r="Q67" s="203">
        <v>1050000</v>
      </c>
      <c r="R67" s="209">
        <v>1665322</v>
      </c>
      <c r="S67" s="209">
        <v>1665322</v>
      </c>
    </row>
    <row r="68" spans="1:19" s="2" customFormat="1" ht="38.25" x14ac:dyDescent="0.2">
      <c r="A68" s="188">
        <v>41</v>
      </c>
      <c r="B68" s="9">
        <v>138155</v>
      </c>
      <c r="C68" s="28" t="s">
        <v>416</v>
      </c>
      <c r="D68" s="28" t="s">
        <v>593</v>
      </c>
      <c r="E68" s="32" t="s">
        <v>38</v>
      </c>
      <c r="F68" s="32" t="s">
        <v>295</v>
      </c>
      <c r="G68" s="33">
        <v>46</v>
      </c>
      <c r="H68" s="33">
        <v>36</v>
      </c>
      <c r="I68" s="37" t="s">
        <v>419</v>
      </c>
      <c r="J68" s="35">
        <v>210</v>
      </c>
      <c r="K68" s="35">
        <v>57.54</v>
      </c>
      <c r="L68" s="35" t="s">
        <v>472</v>
      </c>
      <c r="M68" s="28" t="s">
        <v>578</v>
      </c>
      <c r="N68" s="45" t="s">
        <v>464</v>
      </c>
      <c r="O68" s="32" t="s">
        <v>471</v>
      </c>
      <c r="P68" s="208">
        <v>738514.17</v>
      </c>
      <c r="Q68" s="203">
        <v>469963.9</v>
      </c>
      <c r="R68" s="209">
        <v>738515</v>
      </c>
      <c r="S68" s="209">
        <v>738515</v>
      </c>
    </row>
    <row r="69" spans="1:19" s="2" customFormat="1" ht="51" x14ac:dyDescent="0.2">
      <c r="A69" s="188">
        <v>42</v>
      </c>
      <c r="B69" s="9">
        <v>131641</v>
      </c>
      <c r="C69" s="28" t="s">
        <v>416</v>
      </c>
      <c r="D69" s="28" t="s">
        <v>296</v>
      </c>
      <c r="E69" s="32" t="s">
        <v>38</v>
      </c>
      <c r="F69" s="32" t="s">
        <v>274</v>
      </c>
      <c r="G69" s="33">
        <v>75</v>
      </c>
      <c r="H69" s="33">
        <v>70</v>
      </c>
      <c r="I69" s="37" t="s">
        <v>419</v>
      </c>
      <c r="J69" s="35">
        <v>255</v>
      </c>
      <c r="K69" s="35">
        <v>65</v>
      </c>
      <c r="L69" s="35" t="s">
        <v>472</v>
      </c>
      <c r="M69" s="28" t="s">
        <v>578</v>
      </c>
      <c r="N69" s="45" t="s">
        <v>464</v>
      </c>
      <c r="O69" s="32" t="s">
        <v>471</v>
      </c>
      <c r="P69" s="208">
        <v>845881.43</v>
      </c>
      <c r="Q69" s="208">
        <v>538288.18000000005</v>
      </c>
      <c r="R69" s="209">
        <v>845882</v>
      </c>
      <c r="S69" s="209">
        <v>845882</v>
      </c>
    </row>
    <row r="70" spans="1:19" s="2" customFormat="1" ht="38.25" x14ac:dyDescent="0.2">
      <c r="A70" s="188">
        <v>43</v>
      </c>
      <c r="B70" s="9">
        <v>131643</v>
      </c>
      <c r="C70" s="28" t="s">
        <v>416</v>
      </c>
      <c r="D70" s="28" t="s">
        <v>594</v>
      </c>
      <c r="E70" s="32" t="s">
        <v>38</v>
      </c>
      <c r="F70" s="32" t="s">
        <v>274</v>
      </c>
      <c r="G70" s="33">
        <v>196</v>
      </c>
      <c r="H70" s="33">
        <v>180</v>
      </c>
      <c r="I70" s="37" t="s">
        <v>419</v>
      </c>
      <c r="J70" s="35">
        <v>589</v>
      </c>
      <c r="K70" s="35">
        <v>143</v>
      </c>
      <c r="L70" s="35" t="s">
        <v>472</v>
      </c>
      <c r="M70" s="28" t="s">
        <v>578</v>
      </c>
      <c r="N70" s="45" t="s">
        <v>464</v>
      </c>
      <c r="O70" s="32" t="s">
        <v>471</v>
      </c>
      <c r="P70" s="208">
        <v>1957521.75</v>
      </c>
      <c r="Q70" s="203">
        <v>1170953.92</v>
      </c>
      <c r="R70" s="209">
        <v>1957522</v>
      </c>
      <c r="S70" s="209">
        <v>1957522</v>
      </c>
    </row>
    <row r="71" spans="1:19" s="2" customFormat="1" ht="38.25" x14ac:dyDescent="0.2">
      <c r="A71" s="188">
        <v>44</v>
      </c>
      <c r="B71" s="9">
        <v>131677</v>
      </c>
      <c r="C71" s="28" t="s">
        <v>416</v>
      </c>
      <c r="D71" s="28" t="s">
        <v>297</v>
      </c>
      <c r="E71" s="32" t="s">
        <v>38</v>
      </c>
      <c r="F71" s="32" t="s">
        <v>257</v>
      </c>
      <c r="G71" s="33">
        <v>17</v>
      </c>
      <c r="H71" s="33">
        <v>26</v>
      </c>
      <c r="I71" s="37" t="s">
        <v>419</v>
      </c>
      <c r="J71" s="35">
        <v>388</v>
      </c>
      <c r="K71" s="35">
        <v>116</v>
      </c>
      <c r="L71" s="35" t="s">
        <v>472</v>
      </c>
      <c r="M71" s="28" t="s">
        <v>578</v>
      </c>
      <c r="N71" s="45" t="s">
        <v>464</v>
      </c>
      <c r="O71" s="32" t="s">
        <v>471</v>
      </c>
      <c r="P71" s="208">
        <v>1385291.56</v>
      </c>
      <c r="Q71" s="203">
        <v>811025.24</v>
      </c>
      <c r="R71" s="209">
        <v>1385292</v>
      </c>
      <c r="S71" s="209">
        <v>1385292</v>
      </c>
    </row>
    <row r="72" spans="1:19" s="2" customFormat="1" ht="38.25" x14ac:dyDescent="0.2">
      <c r="A72" s="188">
        <v>45</v>
      </c>
      <c r="B72" s="9">
        <v>131678</v>
      </c>
      <c r="C72" s="28" t="s">
        <v>416</v>
      </c>
      <c r="D72" s="28" t="s">
        <v>299</v>
      </c>
      <c r="E72" s="32" t="s">
        <v>38</v>
      </c>
      <c r="F72" s="32" t="s">
        <v>257</v>
      </c>
      <c r="G72" s="33">
        <v>44</v>
      </c>
      <c r="H72" s="33">
        <v>36</v>
      </c>
      <c r="I72" s="37" t="s">
        <v>419</v>
      </c>
      <c r="J72" s="35">
        <v>260</v>
      </c>
      <c r="K72" s="35">
        <v>78</v>
      </c>
      <c r="L72" s="35" t="s">
        <v>472</v>
      </c>
      <c r="M72" s="28" t="s">
        <v>578</v>
      </c>
      <c r="N72" s="45" t="s">
        <v>464</v>
      </c>
      <c r="O72" s="32" t="s">
        <v>471</v>
      </c>
      <c r="P72" s="208">
        <v>1030218.18</v>
      </c>
      <c r="Q72" s="203">
        <v>655593.4</v>
      </c>
      <c r="R72" s="209">
        <v>1030219</v>
      </c>
      <c r="S72" s="209">
        <v>1030219</v>
      </c>
    </row>
    <row r="73" spans="1:19" s="2" customFormat="1" ht="38.25" x14ac:dyDescent="0.2">
      <c r="A73" s="188">
        <v>46</v>
      </c>
      <c r="B73" s="9">
        <v>133949</v>
      </c>
      <c r="C73" s="28" t="s">
        <v>416</v>
      </c>
      <c r="D73" s="28" t="s">
        <v>300</v>
      </c>
      <c r="E73" s="32" t="s">
        <v>38</v>
      </c>
      <c r="F73" s="32" t="s">
        <v>298</v>
      </c>
      <c r="G73" s="33">
        <v>14</v>
      </c>
      <c r="H73" s="33">
        <v>14</v>
      </c>
      <c r="I73" s="37" t="s">
        <v>419</v>
      </c>
      <c r="J73" s="30">
        <v>1536</v>
      </c>
      <c r="K73" s="35">
        <v>217</v>
      </c>
      <c r="L73" s="35" t="s">
        <v>472</v>
      </c>
      <c r="M73" s="28" t="s">
        <v>578</v>
      </c>
      <c r="N73" s="45" t="s">
        <v>464</v>
      </c>
      <c r="O73" s="32" t="s">
        <v>471</v>
      </c>
      <c r="P73" s="208">
        <v>5376853.5999999996</v>
      </c>
      <c r="Q73" s="203">
        <v>1774205.94</v>
      </c>
      <c r="R73" s="209">
        <v>5376854</v>
      </c>
      <c r="S73" s="209">
        <v>5376854</v>
      </c>
    </row>
    <row r="74" spans="1:19" s="2" customFormat="1" ht="38.25" x14ac:dyDescent="0.2">
      <c r="A74" s="188">
        <v>47</v>
      </c>
      <c r="B74" s="9">
        <v>131648</v>
      </c>
      <c r="C74" s="28" t="s">
        <v>416</v>
      </c>
      <c r="D74" s="28" t="s">
        <v>301</v>
      </c>
      <c r="E74" s="32" t="s">
        <v>38</v>
      </c>
      <c r="F74" s="32" t="s">
        <v>302</v>
      </c>
      <c r="G74" s="33">
        <v>720</v>
      </c>
      <c r="H74" s="33">
        <v>480</v>
      </c>
      <c r="I74" s="37" t="s">
        <v>419</v>
      </c>
      <c r="J74" s="30">
        <v>4021</v>
      </c>
      <c r="K74" s="30">
        <v>1206</v>
      </c>
      <c r="L74" s="35" t="s">
        <v>472</v>
      </c>
      <c r="M74" s="28" t="s">
        <v>578</v>
      </c>
      <c r="N74" s="45" t="s">
        <v>464</v>
      </c>
      <c r="O74" s="32" t="s">
        <v>471</v>
      </c>
      <c r="P74" s="208">
        <v>14073857</v>
      </c>
      <c r="Q74" s="203">
        <v>4900000</v>
      </c>
      <c r="R74" s="209">
        <v>14073857</v>
      </c>
      <c r="S74" s="209">
        <v>14073857</v>
      </c>
    </row>
    <row r="75" spans="1:19" s="2" customFormat="1" ht="51" x14ac:dyDescent="0.2">
      <c r="A75" s="188">
        <v>48</v>
      </c>
      <c r="B75" s="9">
        <v>132830</v>
      </c>
      <c r="C75" s="28" t="s">
        <v>416</v>
      </c>
      <c r="D75" s="38" t="s">
        <v>303</v>
      </c>
      <c r="E75" s="32" t="s">
        <v>75</v>
      </c>
      <c r="F75" s="32" t="s">
        <v>75</v>
      </c>
      <c r="G75" s="33">
        <v>29</v>
      </c>
      <c r="H75" s="33">
        <v>31</v>
      </c>
      <c r="I75" s="34" t="s">
        <v>419</v>
      </c>
      <c r="J75" s="30">
        <v>74</v>
      </c>
      <c r="K75" s="30">
        <v>74</v>
      </c>
      <c r="L75" s="35" t="s">
        <v>472</v>
      </c>
      <c r="M75" s="28" t="s">
        <v>578</v>
      </c>
      <c r="N75" s="45" t="s">
        <v>464</v>
      </c>
      <c r="O75" s="32" t="s">
        <v>471</v>
      </c>
      <c r="P75" s="208">
        <v>259839.86</v>
      </c>
      <c r="Q75" s="203">
        <v>259839.86</v>
      </c>
      <c r="R75" s="209">
        <v>259840</v>
      </c>
      <c r="S75" s="209">
        <v>259840</v>
      </c>
    </row>
    <row r="76" spans="1:19" s="2" customFormat="1" ht="38.25" x14ac:dyDescent="0.2">
      <c r="A76" s="188">
        <v>49</v>
      </c>
      <c r="B76" s="9">
        <v>133918</v>
      </c>
      <c r="C76" s="28" t="s">
        <v>416</v>
      </c>
      <c r="D76" s="38" t="s">
        <v>304</v>
      </c>
      <c r="E76" s="32" t="s">
        <v>75</v>
      </c>
      <c r="F76" s="32" t="s">
        <v>305</v>
      </c>
      <c r="G76" s="33">
        <v>275</v>
      </c>
      <c r="H76" s="33">
        <v>226</v>
      </c>
      <c r="I76" s="34" t="s">
        <v>419</v>
      </c>
      <c r="J76" s="30">
        <v>241</v>
      </c>
      <c r="K76" s="30">
        <v>241</v>
      </c>
      <c r="L76" s="35" t="s">
        <v>472</v>
      </c>
      <c r="M76" s="28" t="s">
        <v>578</v>
      </c>
      <c r="N76" s="45" t="s">
        <v>464</v>
      </c>
      <c r="O76" s="32" t="s">
        <v>471</v>
      </c>
      <c r="P76" s="208">
        <v>846738.76</v>
      </c>
      <c r="Q76" s="203">
        <v>846738.76</v>
      </c>
      <c r="R76" s="209">
        <v>846739</v>
      </c>
      <c r="S76" s="209">
        <v>846739</v>
      </c>
    </row>
    <row r="77" spans="1:19" s="2" customFormat="1" ht="38.25" x14ac:dyDescent="0.2">
      <c r="A77" s="188">
        <v>50</v>
      </c>
      <c r="B77" s="9">
        <v>129949</v>
      </c>
      <c r="C77" s="28" t="s">
        <v>416</v>
      </c>
      <c r="D77" s="38" t="s">
        <v>306</v>
      </c>
      <c r="E77" s="32" t="s">
        <v>38</v>
      </c>
      <c r="F77" s="32" t="s">
        <v>261</v>
      </c>
      <c r="G77" s="33">
        <v>29</v>
      </c>
      <c r="H77" s="33">
        <v>37</v>
      </c>
      <c r="I77" s="34" t="s">
        <v>419</v>
      </c>
      <c r="J77" s="30">
        <v>166</v>
      </c>
      <c r="K77" s="30">
        <v>166</v>
      </c>
      <c r="L77" s="35" t="s">
        <v>472</v>
      </c>
      <c r="M77" s="28" t="s">
        <v>578</v>
      </c>
      <c r="N77" s="45" t="s">
        <v>464</v>
      </c>
      <c r="O77" s="32" t="s">
        <v>471</v>
      </c>
      <c r="P77" s="208">
        <v>583474</v>
      </c>
      <c r="Q77" s="203">
        <v>583474</v>
      </c>
      <c r="R77" s="209">
        <v>4000</v>
      </c>
      <c r="S77" s="209">
        <v>4000</v>
      </c>
    </row>
    <row r="78" spans="1:19" s="2" customFormat="1" ht="51" x14ac:dyDescent="0.2">
      <c r="A78" s="188">
        <v>51</v>
      </c>
      <c r="B78" s="9">
        <v>132695</v>
      </c>
      <c r="C78" s="28" t="s">
        <v>416</v>
      </c>
      <c r="D78" s="38" t="s">
        <v>307</v>
      </c>
      <c r="E78" s="32" t="s">
        <v>19</v>
      </c>
      <c r="F78" s="32" t="s">
        <v>255</v>
      </c>
      <c r="G78" s="33">
        <v>60</v>
      </c>
      <c r="H78" s="33">
        <v>67</v>
      </c>
      <c r="I78" s="34" t="s">
        <v>419</v>
      </c>
      <c r="J78" s="30">
        <v>299</v>
      </c>
      <c r="K78" s="30">
        <v>299</v>
      </c>
      <c r="L78" s="35" t="s">
        <v>472</v>
      </c>
      <c r="M78" s="28" t="s">
        <v>578</v>
      </c>
      <c r="N78" s="45" t="s">
        <v>464</v>
      </c>
      <c r="O78" s="32" t="s">
        <v>471</v>
      </c>
      <c r="P78" s="208">
        <v>1047383.04</v>
      </c>
      <c r="Q78" s="203">
        <v>1047383.04</v>
      </c>
      <c r="R78" s="209">
        <v>1047384</v>
      </c>
      <c r="S78" s="209">
        <v>1047384</v>
      </c>
    </row>
    <row r="79" spans="1:19" s="2" customFormat="1" ht="51" x14ac:dyDescent="0.2">
      <c r="A79" s="188">
        <v>52</v>
      </c>
      <c r="B79" s="9">
        <v>132715</v>
      </c>
      <c r="C79" s="28" t="s">
        <v>416</v>
      </c>
      <c r="D79" s="38" t="s">
        <v>308</v>
      </c>
      <c r="E79" s="32" t="s">
        <v>19</v>
      </c>
      <c r="F79" s="32" t="s">
        <v>309</v>
      </c>
      <c r="G79" s="33">
        <v>72</v>
      </c>
      <c r="H79" s="33">
        <v>66</v>
      </c>
      <c r="I79" s="34" t="s">
        <v>419</v>
      </c>
      <c r="J79" s="30">
        <v>582</v>
      </c>
      <c r="K79" s="30">
        <v>582</v>
      </c>
      <c r="L79" s="35" t="s">
        <v>472</v>
      </c>
      <c r="M79" s="28" t="s">
        <v>578</v>
      </c>
      <c r="N79" s="45" t="s">
        <v>464</v>
      </c>
      <c r="O79" s="32" t="s">
        <v>471</v>
      </c>
      <c r="P79" s="208">
        <v>2038678.66</v>
      </c>
      <c r="Q79" s="203">
        <v>2038678.66</v>
      </c>
      <c r="R79" s="209">
        <v>2038679</v>
      </c>
      <c r="S79" s="209">
        <v>2038679</v>
      </c>
    </row>
    <row r="80" spans="1:19" s="2" customFormat="1" ht="51" x14ac:dyDescent="0.2">
      <c r="A80" s="188">
        <v>53</v>
      </c>
      <c r="B80" s="9">
        <v>132709</v>
      </c>
      <c r="C80" s="28" t="s">
        <v>416</v>
      </c>
      <c r="D80" s="38" t="s">
        <v>310</v>
      </c>
      <c r="E80" s="32" t="s">
        <v>19</v>
      </c>
      <c r="F80" s="32" t="s">
        <v>244</v>
      </c>
      <c r="G80" s="33">
        <v>649</v>
      </c>
      <c r="H80" s="39">
        <v>1043</v>
      </c>
      <c r="I80" s="34" t="s">
        <v>419</v>
      </c>
      <c r="J80" s="30">
        <v>139</v>
      </c>
      <c r="K80" s="30">
        <v>57</v>
      </c>
      <c r="L80" s="35" t="s">
        <v>472</v>
      </c>
      <c r="M80" s="28" t="s">
        <v>578</v>
      </c>
      <c r="N80" s="45" t="s">
        <v>464</v>
      </c>
      <c r="O80" s="32" t="s">
        <v>471</v>
      </c>
      <c r="P80" s="208">
        <v>197170.91</v>
      </c>
      <c r="Q80" s="203">
        <v>197170.91</v>
      </c>
      <c r="R80" s="209">
        <v>197171</v>
      </c>
      <c r="S80" s="209">
        <v>197171</v>
      </c>
    </row>
    <row r="81" spans="1:19" s="2" customFormat="1" ht="38.25" x14ac:dyDescent="0.2">
      <c r="A81" s="188">
        <v>54</v>
      </c>
      <c r="B81" s="9">
        <v>132710</v>
      </c>
      <c r="C81" s="28" t="s">
        <v>416</v>
      </c>
      <c r="D81" s="38" t="s">
        <v>311</v>
      </c>
      <c r="E81" s="32" t="s">
        <v>19</v>
      </c>
      <c r="F81" s="32" t="s">
        <v>312</v>
      </c>
      <c r="G81" s="33">
        <v>153</v>
      </c>
      <c r="H81" s="33">
        <v>145</v>
      </c>
      <c r="I81" s="34" t="s">
        <v>419</v>
      </c>
      <c r="J81" s="30">
        <v>761</v>
      </c>
      <c r="K81" s="30">
        <v>232</v>
      </c>
      <c r="L81" s="35" t="s">
        <v>472</v>
      </c>
      <c r="M81" s="28" t="s">
        <v>578</v>
      </c>
      <c r="N81" s="45" t="s">
        <v>464</v>
      </c>
      <c r="O81" s="32" t="s">
        <v>471</v>
      </c>
      <c r="P81" s="208">
        <v>807431.04</v>
      </c>
      <c r="Q81" s="203">
        <v>807431.04</v>
      </c>
      <c r="R81" s="209">
        <v>807432</v>
      </c>
      <c r="S81" s="209">
        <v>807432</v>
      </c>
    </row>
    <row r="82" spans="1:19" s="2" customFormat="1" ht="51" x14ac:dyDescent="0.2">
      <c r="A82" s="188">
        <v>55</v>
      </c>
      <c r="B82" s="9">
        <v>138137</v>
      </c>
      <c r="C82" s="28" t="s">
        <v>416</v>
      </c>
      <c r="D82" s="38" t="s">
        <v>313</v>
      </c>
      <c r="E82" s="32" t="s">
        <v>19</v>
      </c>
      <c r="F82" s="32" t="s">
        <v>244</v>
      </c>
      <c r="G82" s="33">
        <v>118</v>
      </c>
      <c r="H82" s="33">
        <v>107</v>
      </c>
      <c r="I82" s="34" t="s">
        <v>419</v>
      </c>
      <c r="J82" s="30">
        <v>551</v>
      </c>
      <c r="K82" s="30">
        <v>551</v>
      </c>
      <c r="L82" s="35" t="s">
        <v>472</v>
      </c>
      <c r="M82" s="28" t="s">
        <v>578</v>
      </c>
      <c r="N82" s="45" t="s">
        <v>464</v>
      </c>
      <c r="O82" s="32" t="s">
        <v>471</v>
      </c>
      <c r="P82" s="208">
        <v>1929056.55</v>
      </c>
      <c r="Q82" s="203">
        <v>1929056.55</v>
      </c>
      <c r="R82" s="209">
        <v>1929057</v>
      </c>
      <c r="S82" s="209">
        <v>1929057</v>
      </c>
    </row>
    <row r="83" spans="1:19" s="2" customFormat="1" ht="38.25" x14ac:dyDescent="0.2">
      <c r="A83" s="188">
        <v>56</v>
      </c>
      <c r="B83" s="9">
        <v>133673</v>
      </c>
      <c r="C83" s="28" t="s">
        <v>416</v>
      </c>
      <c r="D83" s="38" t="s">
        <v>314</v>
      </c>
      <c r="E83" s="32" t="s">
        <v>180</v>
      </c>
      <c r="F83" s="32" t="s">
        <v>315</v>
      </c>
      <c r="G83" s="33">
        <v>34</v>
      </c>
      <c r="H83" s="33">
        <v>33</v>
      </c>
      <c r="I83" s="34" t="s">
        <v>419</v>
      </c>
      <c r="J83" s="30">
        <v>310</v>
      </c>
      <c r="K83" s="30">
        <v>310</v>
      </c>
      <c r="L83" s="35" t="s">
        <v>472</v>
      </c>
      <c r="M83" s="28" t="s">
        <v>578</v>
      </c>
      <c r="N83" s="45" t="s">
        <v>464</v>
      </c>
      <c r="O83" s="32" t="s">
        <v>471</v>
      </c>
      <c r="P83" s="208">
        <v>1132581.82</v>
      </c>
      <c r="Q83" s="203">
        <v>1132581.82</v>
      </c>
      <c r="R83" s="209">
        <v>1132582</v>
      </c>
      <c r="S83" s="209">
        <v>1132582</v>
      </c>
    </row>
    <row r="84" spans="1:19" s="2" customFormat="1" ht="38.25" x14ac:dyDescent="0.2">
      <c r="A84" s="188">
        <v>57</v>
      </c>
      <c r="B84" s="9">
        <v>133674</v>
      </c>
      <c r="C84" s="28" t="s">
        <v>416</v>
      </c>
      <c r="D84" s="38" t="s">
        <v>316</v>
      </c>
      <c r="E84" s="32" t="s">
        <v>180</v>
      </c>
      <c r="F84" s="32" t="s">
        <v>315</v>
      </c>
      <c r="G84" s="33">
        <v>127</v>
      </c>
      <c r="H84" s="33">
        <v>123</v>
      </c>
      <c r="I84" s="34" t="s">
        <v>419</v>
      </c>
      <c r="J84" s="30">
        <v>143</v>
      </c>
      <c r="K84" s="30">
        <v>143</v>
      </c>
      <c r="L84" s="35" t="s">
        <v>472</v>
      </c>
      <c r="M84" s="28" t="s">
        <v>578</v>
      </c>
      <c r="N84" s="45" t="s">
        <v>464</v>
      </c>
      <c r="O84" s="32" t="s">
        <v>471</v>
      </c>
      <c r="P84" s="208">
        <v>503065.87</v>
      </c>
      <c r="Q84" s="203">
        <v>503065.87</v>
      </c>
      <c r="R84" s="209">
        <v>503066</v>
      </c>
      <c r="S84" s="209">
        <v>503066</v>
      </c>
    </row>
    <row r="85" spans="1:19" s="2" customFormat="1" ht="38.25" x14ac:dyDescent="0.2">
      <c r="A85" s="188">
        <v>58</v>
      </c>
      <c r="B85" s="9">
        <v>133678</v>
      </c>
      <c r="C85" s="28" t="s">
        <v>416</v>
      </c>
      <c r="D85" s="38" t="s">
        <v>595</v>
      </c>
      <c r="E85" s="32" t="s">
        <v>180</v>
      </c>
      <c r="F85" s="32" t="s">
        <v>315</v>
      </c>
      <c r="G85" s="33">
        <v>162</v>
      </c>
      <c r="H85" s="33">
        <v>146</v>
      </c>
      <c r="I85" s="34" t="s">
        <v>419</v>
      </c>
      <c r="J85" s="30">
        <v>90</v>
      </c>
      <c r="K85" s="30">
        <v>24</v>
      </c>
      <c r="L85" s="35" t="s">
        <v>472</v>
      </c>
      <c r="M85" s="28" t="s">
        <v>578</v>
      </c>
      <c r="N85" s="45" t="s">
        <v>464</v>
      </c>
      <c r="O85" s="32" t="s">
        <v>471</v>
      </c>
      <c r="P85" s="208">
        <v>84746.8</v>
      </c>
      <c r="Q85" s="203">
        <v>84746.8</v>
      </c>
      <c r="R85" s="209">
        <v>84747</v>
      </c>
      <c r="S85" s="209">
        <v>84747</v>
      </c>
    </row>
    <row r="86" spans="1:19" s="2" customFormat="1" ht="38.25" x14ac:dyDescent="0.2">
      <c r="A86" s="188">
        <v>59</v>
      </c>
      <c r="B86" s="9">
        <v>132705</v>
      </c>
      <c r="C86" s="28" t="s">
        <v>416</v>
      </c>
      <c r="D86" s="38" t="s">
        <v>317</v>
      </c>
      <c r="E86" s="32" t="s">
        <v>19</v>
      </c>
      <c r="F86" s="32" t="s">
        <v>244</v>
      </c>
      <c r="G86" s="33">
        <v>101</v>
      </c>
      <c r="H86" s="33">
        <v>100</v>
      </c>
      <c r="I86" s="36" t="s">
        <v>419</v>
      </c>
      <c r="J86" s="30">
        <v>76</v>
      </c>
      <c r="K86" s="30">
        <v>11</v>
      </c>
      <c r="L86" s="35" t="s">
        <v>472</v>
      </c>
      <c r="M86" s="28" t="s">
        <v>578</v>
      </c>
      <c r="N86" s="45" t="s">
        <v>464</v>
      </c>
      <c r="O86" s="32" t="s">
        <v>471</v>
      </c>
      <c r="P86" s="208">
        <v>38935</v>
      </c>
      <c r="Q86" s="203">
        <v>38935</v>
      </c>
      <c r="R86" s="209">
        <v>38935</v>
      </c>
      <c r="S86" s="209">
        <v>38935</v>
      </c>
    </row>
    <row r="87" spans="1:19" s="2" customFormat="1" ht="51" x14ac:dyDescent="0.2">
      <c r="A87" s="188">
        <v>60</v>
      </c>
      <c r="B87" s="9">
        <v>133378</v>
      </c>
      <c r="C87" s="28" t="s">
        <v>416</v>
      </c>
      <c r="D87" s="38" t="s">
        <v>318</v>
      </c>
      <c r="E87" s="32" t="s">
        <v>292</v>
      </c>
      <c r="F87" s="32" t="s">
        <v>319</v>
      </c>
      <c r="G87" s="33">
        <v>287</v>
      </c>
      <c r="H87" s="33">
        <v>59</v>
      </c>
      <c r="I87" s="36" t="s">
        <v>419</v>
      </c>
      <c r="J87" s="30">
        <v>299</v>
      </c>
      <c r="K87" s="30">
        <v>20</v>
      </c>
      <c r="L87" s="35" t="s">
        <v>472</v>
      </c>
      <c r="M87" s="28" t="s">
        <v>578</v>
      </c>
      <c r="N87" s="45" t="s">
        <v>464</v>
      </c>
      <c r="O87" s="32" t="s">
        <v>471</v>
      </c>
      <c r="P87" s="208">
        <v>68159.19</v>
      </c>
      <c r="Q87" s="203">
        <v>68159.19</v>
      </c>
      <c r="R87" s="209">
        <v>68160</v>
      </c>
      <c r="S87" s="209">
        <v>68160</v>
      </c>
    </row>
    <row r="88" spans="1:19" s="2" customFormat="1" ht="38.25" x14ac:dyDescent="0.2">
      <c r="A88" s="188">
        <v>61</v>
      </c>
      <c r="B88" s="9">
        <v>132707</v>
      </c>
      <c r="C88" s="28" t="s">
        <v>416</v>
      </c>
      <c r="D88" s="38" t="s">
        <v>320</v>
      </c>
      <c r="E88" s="32" t="s">
        <v>19</v>
      </c>
      <c r="F88" s="32" t="s">
        <v>244</v>
      </c>
      <c r="G88" s="33">
        <v>80</v>
      </c>
      <c r="H88" s="33">
        <v>80</v>
      </c>
      <c r="I88" s="36" t="s">
        <v>419</v>
      </c>
      <c r="J88" s="30">
        <v>139</v>
      </c>
      <c r="K88" s="30">
        <v>14</v>
      </c>
      <c r="L88" s="35" t="s">
        <v>472</v>
      </c>
      <c r="M88" s="28" t="s">
        <v>578</v>
      </c>
      <c r="N88" s="45" t="s">
        <v>464</v>
      </c>
      <c r="O88" s="32" t="s">
        <v>471</v>
      </c>
      <c r="P88" s="208">
        <v>48578.32</v>
      </c>
      <c r="Q88" s="203">
        <v>48578.32</v>
      </c>
      <c r="R88" s="209">
        <v>48579</v>
      </c>
      <c r="S88" s="209">
        <v>48579</v>
      </c>
    </row>
    <row r="89" spans="1:19" s="2" customFormat="1" ht="38.25" x14ac:dyDescent="0.2">
      <c r="A89" s="188">
        <v>62</v>
      </c>
      <c r="B89" s="9">
        <v>131650</v>
      </c>
      <c r="C89" s="28" t="s">
        <v>416</v>
      </c>
      <c r="D89" s="38" t="s">
        <v>321</v>
      </c>
      <c r="E89" s="32" t="s">
        <v>38</v>
      </c>
      <c r="F89" s="32" t="s">
        <v>302</v>
      </c>
      <c r="G89" s="33">
        <v>75</v>
      </c>
      <c r="H89" s="33">
        <v>50</v>
      </c>
      <c r="I89" s="36" t="s">
        <v>419</v>
      </c>
      <c r="J89" s="30">
        <v>268</v>
      </c>
      <c r="K89" s="30">
        <v>17</v>
      </c>
      <c r="L89" s="35" t="s">
        <v>472</v>
      </c>
      <c r="M89" s="28" t="s">
        <v>578</v>
      </c>
      <c r="N89" s="45" t="s">
        <v>464</v>
      </c>
      <c r="O89" s="32" t="s">
        <v>471</v>
      </c>
      <c r="P89" s="208">
        <v>59831.46</v>
      </c>
      <c r="Q89" s="203">
        <v>59831.46</v>
      </c>
      <c r="R89" s="209">
        <v>59832</v>
      </c>
      <c r="S89" s="209">
        <v>59832</v>
      </c>
    </row>
    <row r="90" spans="1:19" s="2" customFormat="1" ht="51" x14ac:dyDescent="0.2">
      <c r="A90" s="188">
        <v>63</v>
      </c>
      <c r="B90" s="9">
        <v>132725</v>
      </c>
      <c r="C90" s="28" t="s">
        <v>416</v>
      </c>
      <c r="D90" s="38" t="s">
        <v>322</v>
      </c>
      <c r="E90" s="32" t="s">
        <v>19</v>
      </c>
      <c r="F90" s="32" t="s">
        <v>208</v>
      </c>
      <c r="G90" s="33">
        <v>34</v>
      </c>
      <c r="H90" s="33">
        <v>26</v>
      </c>
      <c r="I90" s="36" t="s">
        <v>419</v>
      </c>
      <c r="J90" s="30">
        <v>323</v>
      </c>
      <c r="K90" s="30">
        <v>58</v>
      </c>
      <c r="L90" s="35" t="s">
        <v>472</v>
      </c>
      <c r="M90" s="28" t="s">
        <v>578</v>
      </c>
      <c r="N90" s="45" t="s">
        <v>464</v>
      </c>
      <c r="O90" s="32" t="s">
        <v>471</v>
      </c>
      <c r="P90" s="208">
        <v>204827.01</v>
      </c>
      <c r="Q90" s="203">
        <v>204827.01</v>
      </c>
      <c r="R90" s="209">
        <v>204827</v>
      </c>
      <c r="S90" s="209">
        <v>204827</v>
      </c>
    </row>
    <row r="91" spans="1:19" s="2" customFormat="1" ht="51" x14ac:dyDescent="0.2">
      <c r="A91" s="188">
        <v>64</v>
      </c>
      <c r="B91" s="9">
        <v>132702</v>
      </c>
      <c r="C91" s="28" t="s">
        <v>416</v>
      </c>
      <c r="D91" s="38" t="s">
        <v>323</v>
      </c>
      <c r="E91" s="32" t="s">
        <v>19</v>
      </c>
      <c r="F91" s="32" t="s">
        <v>244</v>
      </c>
      <c r="G91" s="33">
        <v>203</v>
      </c>
      <c r="H91" s="33">
        <v>183</v>
      </c>
      <c r="I91" s="36" t="s">
        <v>419</v>
      </c>
      <c r="J91" s="30">
        <v>377</v>
      </c>
      <c r="K91" s="30">
        <v>30</v>
      </c>
      <c r="L91" s="35" t="s">
        <v>472</v>
      </c>
      <c r="M91" s="28" t="s">
        <v>578</v>
      </c>
      <c r="N91" s="45" t="s">
        <v>464</v>
      </c>
      <c r="O91" s="32" t="s">
        <v>471</v>
      </c>
      <c r="P91" s="208">
        <v>105420</v>
      </c>
      <c r="Q91" s="203">
        <v>105420</v>
      </c>
      <c r="R91" s="209">
        <v>105420</v>
      </c>
      <c r="S91" s="209">
        <v>105420</v>
      </c>
    </row>
    <row r="92" spans="1:19" s="2" customFormat="1" ht="38.25" x14ac:dyDescent="0.2">
      <c r="A92" s="188">
        <v>65</v>
      </c>
      <c r="B92" s="9">
        <v>132704</v>
      </c>
      <c r="C92" s="28" t="s">
        <v>416</v>
      </c>
      <c r="D92" s="38" t="s">
        <v>324</v>
      </c>
      <c r="E92" s="32" t="s">
        <v>19</v>
      </c>
      <c r="F92" s="32" t="s">
        <v>244</v>
      </c>
      <c r="G92" s="33">
        <v>70</v>
      </c>
      <c r="H92" s="33">
        <v>72</v>
      </c>
      <c r="I92" s="36" t="s">
        <v>419</v>
      </c>
      <c r="J92" s="30">
        <v>227</v>
      </c>
      <c r="K92" s="30">
        <v>31</v>
      </c>
      <c r="L92" s="35" t="s">
        <v>472</v>
      </c>
      <c r="M92" s="28" t="s">
        <v>578</v>
      </c>
      <c r="N92" s="45" t="s">
        <v>464</v>
      </c>
      <c r="O92" s="32" t="s">
        <v>471</v>
      </c>
      <c r="P92" s="208">
        <v>109100</v>
      </c>
      <c r="Q92" s="203">
        <v>109100</v>
      </c>
      <c r="R92" s="209">
        <v>109100</v>
      </c>
      <c r="S92" s="209">
        <v>109100</v>
      </c>
    </row>
    <row r="93" spans="1:19" s="2" customFormat="1" ht="51" x14ac:dyDescent="0.2">
      <c r="A93" s="188">
        <v>66</v>
      </c>
      <c r="B93" s="9">
        <v>133287</v>
      </c>
      <c r="C93" s="28" t="s">
        <v>416</v>
      </c>
      <c r="D93" s="38" t="s">
        <v>325</v>
      </c>
      <c r="E93" s="32" t="s">
        <v>19</v>
      </c>
      <c r="F93" s="32" t="s">
        <v>326</v>
      </c>
      <c r="G93" s="33">
        <v>332</v>
      </c>
      <c r="H93" s="33">
        <v>341</v>
      </c>
      <c r="I93" s="36" t="s">
        <v>419</v>
      </c>
      <c r="J93" s="30">
        <v>50</v>
      </c>
      <c r="K93" s="30">
        <v>32</v>
      </c>
      <c r="L93" s="35" t="s">
        <v>472</v>
      </c>
      <c r="M93" s="28" t="s">
        <v>578</v>
      </c>
      <c r="N93" s="45" t="s">
        <v>464</v>
      </c>
      <c r="O93" s="32" t="s">
        <v>471</v>
      </c>
      <c r="P93" s="208">
        <v>111832.98</v>
      </c>
      <c r="Q93" s="203">
        <v>111832.98</v>
      </c>
      <c r="R93" s="209">
        <v>111833</v>
      </c>
      <c r="S93" s="209">
        <v>111833</v>
      </c>
    </row>
    <row r="94" spans="1:19" s="2" customFormat="1" ht="51" x14ac:dyDescent="0.2">
      <c r="A94" s="188">
        <v>67</v>
      </c>
      <c r="B94" s="9">
        <v>132716</v>
      </c>
      <c r="C94" s="28" t="s">
        <v>416</v>
      </c>
      <c r="D94" s="38" t="s">
        <v>327</v>
      </c>
      <c r="E94" s="32" t="s">
        <v>19</v>
      </c>
      <c r="F94" s="32" t="s">
        <v>309</v>
      </c>
      <c r="G94" s="33">
        <v>57</v>
      </c>
      <c r="H94" s="33">
        <v>57</v>
      </c>
      <c r="I94" s="36" t="s">
        <v>419</v>
      </c>
      <c r="J94" s="30">
        <v>281</v>
      </c>
      <c r="K94" s="30">
        <v>63</v>
      </c>
      <c r="L94" s="35" t="s">
        <v>472</v>
      </c>
      <c r="M94" s="28" t="s">
        <v>578</v>
      </c>
      <c r="N94" s="45" t="s">
        <v>464</v>
      </c>
      <c r="O94" s="32" t="s">
        <v>471</v>
      </c>
      <c r="P94" s="208">
        <v>217212.35</v>
      </c>
      <c r="Q94" s="203">
        <v>221212.35</v>
      </c>
      <c r="R94" s="209">
        <v>217213</v>
      </c>
      <c r="S94" s="209">
        <v>217213</v>
      </c>
    </row>
    <row r="95" spans="1:19" s="2" customFormat="1" ht="38.25" x14ac:dyDescent="0.2">
      <c r="A95" s="188">
        <v>68</v>
      </c>
      <c r="B95" s="9">
        <v>131667</v>
      </c>
      <c r="C95" s="28" t="s">
        <v>416</v>
      </c>
      <c r="D95" s="38" t="s">
        <v>328</v>
      </c>
      <c r="E95" s="32" t="s">
        <v>38</v>
      </c>
      <c r="F95" s="32" t="s">
        <v>329</v>
      </c>
      <c r="G95" s="33">
        <v>157</v>
      </c>
      <c r="H95" s="33">
        <v>18</v>
      </c>
      <c r="I95" s="36" t="s">
        <v>419</v>
      </c>
      <c r="J95" s="30">
        <v>405</v>
      </c>
      <c r="K95" s="30">
        <v>43</v>
      </c>
      <c r="L95" s="35" t="s">
        <v>472</v>
      </c>
      <c r="M95" s="28" t="s">
        <v>578</v>
      </c>
      <c r="N95" s="45" t="s">
        <v>464</v>
      </c>
      <c r="O95" s="32" t="s">
        <v>471</v>
      </c>
      <c r="P95" s="208">
        <v>148929.13</v>
      </c>
      <c r="Q95" s="203">
        <v>148929.1</v>
      </c>
      <c r="R95" s="209">
        <v>148930</v>
      </c>
      <c r="S95" s="209">
        <v>148930</v>
      </c>
    </row>
    <row r="96" spans="1:19" s="2" customFormat="1" ht="51" x14ac:dyDescent="0.2">
      <c r="A96" s="188">
        <v>69</v>
      </c>
      <c r="B96" s="9">
        <v>133243</v>
      </c>
      <c r="C96" s="28" t="s">
        <v>418</v>
      </c>
      <c r="D96" s="38" t="s">
        <v>330</v>
      </c>
      <c r="E96" s="32" t="s">
        <v>38</v>
      </c>
      <c r="F96" s="32" t="s">
        <v>221</v>
      </c>
      <c r="G96" s="33">
        <v>22</v>
      </c>
      <c r="H96" s="33">
        <v>23</v>
      </c>
      <c r="I96" s="36" t="s">
        <v>419</v>
      </c>
      <c r="J96" s="30">
        <v>65</v>
      </c>
      <c r="K96" s="30">
        <v>65</v>
      </c>
      <c r="L96" s="35" t="s">
        <v>472</v>
      </c>
      <c r="M96" s="28" t="s">
        <v>578</v>
      </c>
      <c r="N96" s="45" t="s">
        <v>464</v>
      </c>
      <c r="O96" s="32" t="s">
        <v>471</v>
      </c>
      <c r="P96" s="208">
        <v>228376.2</v>
      </c>
      <c r="Q96" s="203">
        <v>228376.2</v>
      </c>
      <c r="R96" s="209">
        <v>228377</v>
      </c>
      <c r="S96" s="209">
        <v>228377</v>
      </c>
    </row>
    <row r="97" spans="1:19" s="2" customFormat="1" ht="38.25" x14ac:dyDescent="0.2">
      <c r="A97" s="188">
        <v>70</v>
      </c>
      <c r="B97" s="9">
        <v>132690</v>
      </c>
      <c r="C97" s="28" t="s">
        <v>416</v>
      </c>
      <c r="D97" s="38" t="s">
        <v>331</v>
      </c>
      <c r="E97" s="32" t="s">
        <v>19</v>
      </c>
      <c r="F97" s="32" t="s">
        <v>326</v>
      </c>
      <c r="G97" s="33">
        <v>61</v>
      </c>
      <c r="H97" s="33">
        <v>67</v>
      </c>
      <c r="I97" s="36" t="s">
        <v>419</v>
      </c>
      <c r="J97" s="30">
        <v>143</v>
      </c>
      <c r="K97" s="30">
        <v>63</v>
      </c>
      <c r="L97" s="35" t="s">
        <v>472</v>
      </c>
      <c r="M97" s="28" t="s">
        <v>578</v>
      </c>
      <c r="N97" s="45" t="s">
        <v>464</v>
      </c>
      <c r="O97" s="32" t="s">
        <v>471</v>
      </c>
      <c r="P97" s="208">
        <v>220108.57</v>
      </c>
      <c r="Q97" s="203">
        <v>220108.57</v>
      </c>
      <c r="R97" s="209">
        <v>220109</v>
      </c>
      <c r="S97" s="209">
        <v>220109</v>
      </c>
    </row>
    <row r="98" spans="1:19" s="2" customFormat="1" ht="38.25" x14ac:dyDescent="0.2">
      <c r="A98" s="188">
        <v>71</v>
      </c>
      <c r="B98" s="9">
        <v>131659</v>
      </c>
      <c r="C98" s="28" t="s">
        <v>416</v>
      </c>
      <c r="D98" s="38" t="s">
        <v>332</v>
      </c>
      <c r="E98" s="32" t="s">
        <v>38</v>
      </c>
      <c r="F98" s="32" t="s">
        <v>333</v>
      </c>
      <c r="G98" s="33">
        <v>135</v>
      </c>
      <c r="H98" s="33">
        <v>90</v>
      </c>
      <c r="I98" s="36" t="s">
        <v>419</v>
      </c>
      <c r="J98" s="30">
        <v>310</v>
      </c>
      <c r="K98" s="30">
        <v>102</v>
      </c>
      <c r="L98" s="35" t="s">
        <v>472</v>
      </c>
      <c r="M98" s="28" t="s">
        <v>578</v>
      </c>
      <c r="N98" s="45" t="s">
        <v>464</v>
      </c>
      <c r="O98" s="32" t="s">
        <v>471</v>
      </c>
      <c r="P98" s="208">
        <v>338908.5</v>
      </c>
      <c r="Q98" s="203">
        <v>355612.5</v>
      </c>
      <c r="R98" s="209">
        <v>338909</v>
      </c>
      <c r="S98" s="209">
        <v>338909</v>
      </c>
    </row>
    <row r="99" spans="1:19" s="2" customFormat="1" ht="38.25" x14ac:dyDescent="0.2">
      <c r="A99" s="188">
        <v>72</v>
      </c>
      <c r="B99" s="9">
        <v>132580</v>
      </c>
      <c r="C99" s="28" t="s">
        <v>416</v>
      </c>
      <c r="D99" s="38" t="s">
        <v>334</v>
      </c>
      <c r="E99" s="32" t="s">
        <v>19</v>
      </c>
      <c r="F99" s="32" t="s">
        <v>335</v>
      </c>
      <c r="G99" s="33">
        <v>243</v>
      </c>
      <c r="H99" s="33">
        <v>217</v>
      </c>
      <c r="I99" s="36" t="s">
        <v>419</v>
      </c>
      <c r="J99" s="30">
        <v>290</v>
      </c>
      <c r="K99" s="30">
        <v>89</v>
      </c>
      <c r="L99" s="35" t="s">
        <v>472</v>
      </c>
      <c r="M99" s="28" t="s">
        <v>578</v>
      </c>
      <c r="N99" s="45" t="s">
        <v>464</v>
      </c>
      <c r="O99" s="32" t="s">
        <v>471</v>
      </c>
      <c r="P99" s="208">
        <v>10312940.359999999</v>
      </c>
      <c r="Q99" s="203">
        <v>312940.36</v>
      </c>
      <c r="R99" s="209">
        <v>312941</v>
      </c>
      <c r="S99" s="209">
        <v>312941</v>
      </c>
    </row>
    <row r="100" spans="1:19" s="2" customFormat="1" ht="38.25" x14ac:dyDescent="0.2">
      <c r="A100" s="188">
        <v>73</v>
      </c>
      <c r="B100" s="9">
        <v>131339</v>
      </c>
      <c r="C100" s="28" t="s">
        <v>416</v>
      </c>
      <c r="D100" s="38" t="s">
        <v>336</v>
      </c>
      <c r="E100" s="32" t="s">
        <v>38</v>
      </c>
      <c r="F100" s="32" t="s">
        <v>221</v>
      </c>
      <c r="G100" s="33">
        <v>26</v>
      </c>
      <c r="H100" s="33">
        <v>25</v>
      </c>
      <c r="I100" s="36" t="s">
        <v>419</v>
      </c>
      <c r="J100" s="30">
        <v>414</v>
      </c>
      <c r="K100" s="30">
        <v>414</v>
      </c>
      <c r="L100" s="35" t="s">
        <v>472</v>
      </c>
      <c r="M100" s="28" t="s">
        <v>578</v>
      </c>
      <c r="N100" s="45" t="s">
        <v>464</v>
      </c>
      <c r="O100" s="32" t="s">
        <v>471</v>
      </c>
      <c r="P100" s="208">
        <v>1449856.61</v>
      </c>
      <c r="Q100" s="203">
        <v>1449856.61</v>
      </c>
      <c r="R100" s="209">
        <v>1449857</v>
      </c>
      <c r="S100" s="209">
        <v>1449857</v>
      </c>
    </row>
    <row r="101" spans="1:19" s="2" customFormat="1" ht="38.25" x14ac:dyDescent="0.2">
      <c r="A101" s="188">
        <v>74</v>
      </c>
      <c r="B101" s="9">
        <v>138241</v>
      </c>
      <c r="C101" s="28" t="s">
        <v>416</v>
      </c>
      <c r="D101" s="38" t="s">
        <v>337</v>
      </c>
      <c r="E101" s="32" t="s">
        <v>19</v>
      </c>
      <c r="F101" s="32" t="s">
        <v>244</v>
      </c>
      <c r="G101" s="33">
        <v>216</v>
      </c>
      <c r="H101" s="33">
        <v>154</v>
      </c>
      <c r="I101" s="36" t="s">
        <v>419</v>
      </c>
      <c r="J101" s="30">
        <v>657</v>
      </c>
      <c r="K101" s="30">
        <v>512</v>
      </c>
      <c r="L101" s="35" t="s">
        <v>472</v>
      </c>
      <c r="M101" s="28" t="s">
        <v>578</v>
      </c>
      <c r="N101" s="45" t="s">
        <v>464</v>
      </c>
      <c r="O101" s="32" t="s">
        <v>471</v>
      </c>
      <c r="P101" s="208">
        <v>1792032.8</v>
      </c>
      <c r="Q101" s="203">
        <v>1792032.8</v>
      </c>
      <c r="R101" s="209">
        <v>1792033</v>
      </c>
      <c r="S101" s="209">
        <v>1792033</v>
      </c>
    </row>
    <row r="102" spans="1:19" s="2" customFormat="1" ht="51" x14ac:dyDescent="0.2">
      <c r="A102" s="188">
        <v>75</v>
      </c>
      <c r="B102" s="9">
        <v>132732</v>
      </c>
      <c r="C102" s="28" t="s">
        <v>416</v>
      </c>
      <c r="D102" s="38" t="s">
        <v>338</v>
      </c>
      <c r="E102" s="32" t="s">
        <v>19</v>
      </c>
      <c r="F102" s="32" t="s">
        <v>339</v>
      </c>
      <c r="G102" s="33">
        <v>219</v>
      </c>
      <c r="H102" s="33">
        <v>206</v>
      </c>
      <c r="I102" s="36" t="s">
        <v>419</v>
      </c>
      <c r="J102" s="30">
        <v>616</v>
      </c>
      <c r="K102" s="30">
        <v>556</v>
      </c>
      <c r="L102" s="35" t="s">
        <v>472</v>
      </c>
      <c r="M102" s="28" t="s">
        <v>578</v>
      </c>
      <c r="N102" s="45" t="s">
        <v>464</v>
      </c>
      <c r="O102" s="32" t="s">
        <v>471</v>
      </c>
      <c r="P102" s="208">
        <v>1948008.6</v>
      </c>
      <c r="Q102" s="203">
        <v>1948008.63</v>
      </c>
      <c r="R102" s="209">
        <v>1948009</v>
      </c>
      <c r="S102" s="209">
        <v>1948009</v>
      </c>
    </row>
    <row r="103" spans="1:19" s="2" customFormat="1" ht="38.25" x14ac:dyDescent="0.2">
      <c r="A103" s="188">
        <v>76</v>
      </c>
      <c r="B103" s="9">
        <v>135234</v>
      </c>
      <c r="C103" s="28" t="s">
        <v>416</v>
      </c>
      <c r="D103" s="38" t="s">
        <v>340</v>
      </c>
      <c r="E103" s="32" t="s">
        <v>38</v>
      </c>
      <c r="F103" s="32" t="s">
        <v>274</v>
      </c>
      <c r="G103" s="33">
        <v>64</v>
      </c>
      <c r="H103" s="33">
        <v>43</v>
      </c>
      <c r="I103" s="36" t="s">
        <v>419</v>
      </c>
      <c r="J103" s="30">
        <v>355</v>
      </c>
      <c r="K103" s="30">
        <v>164</v>
      </c>
      <c r="L103" s="35" t="s">
        <v>472</v>
      </c>
      <c r="M103" s="28" t="s">
        <v>578</v>
      </c>
      <c r="N103" s="45" t="s">
        <v>464</v>
      </c>
      <c r="O103" s="32" t="s">
        <v>471</v>
      </c>
      <c r="P103" s="208">
        <v>379171.58</v>
      </c>
      <c r="Q103" s="203">
        <v>572346</v>
      </c>
      <c r="R103" s="209">
        <v>572347</v>
      </c>
      <c r="S103" s="209">
        <v>572347</v>
      </c>
    </row>
    <row r="104" spans="1:19" s="2" customFormat="1" ht="51" x14ac:dyDescent="0.2">
      <c r="A104" s="188">
        <v>77</v>
      </c>
      <c r="B104" s="9">
        <v>131638</v>
      </c>
      <c r="C104" s="28" t="s">
        <v>416</v>
      </c>
      <c r="D104" s="38" t="s">
        <v>341</v>
      </c>
      <c r="E104" s="32" t="s">
        <v>38</v>
      </c>
      <c r="F104" s="32" t="s">
        <v>274</v>
      </c>
      <c r="G104" s="33">
        <v>44</v>
      </c>
      <c r="H104" s="33">
        <v>46</v>
      </c>
      <c r="I104" s="36" t="s">
        <v>419</v>
      </c>
      <c r="J104" s="30">
        <v>295</v>
      </c>
      <c r="K104" s="30">
        <v>177</v>
      </c>
      <c r="L104" s="35" t="s">
        <v>472</v>
      </c>
      <c r="M104" s="28" t="s">
        <v>578</v>
      </c>
      <c r="N104" s="45" t="s">
        <v>464</v>
      </c>
      <c r="O104" s="32" t="s">
        <v>471</v>
      </c>
      <c r="P104" s="208">
        <v>811967.55</v>
      </c>
      <c r="Q104" s="203">
        <v>618793</v>
      </c>
      <c r="R104" s="209">
        <v>618794</v>
      </c>
      <c r="S104" s="209">
        <v>618794</v>
      </c>
    </row>
    <row r="105" spans="1:19" s="2" customFormat="1" ht="38.25" x14ac:dyDescent="0.2">
      <c r="A105" s="188">
        <v>78</v>
      </c>
      <c r="B105" s="9">
        <v>131368</v>
      </c>
      <c r="C105" s="28" t="s">
        <v>416</v>
      </c>
      <c r="D105" s="38" t="s">
        <v>342</v>
      </c>
      <c r="E105" s="32" t="s">
        <v>38</v>
      </c>
      <c r="F105" s="32" t="s">
        <v>39</v>
      </c>
      <c r="G105" s="33">
        <v>92</v>
      </c>
      <c r="H105" s="33">
        <v>71</v>
      </c>
      <c r="I105" s="36" t="s">
        <v>419</v>
      </c>
      <c r="J105" s="30">
        <v>333</v>
      </c>
      <c r="K105" s="30">
        <v>165</v>
      </c>
      <c r="L105" s="35" t="s">
        <v>472</v>
      </c>
      <c r="M105" s="28" t="s">
        <v>578</v>
      </c>
      <c r="N105" s="45" t="s">
        <v>464</v>
      </c>
      <c r="O105" s="32" t="s">
        <v>471</v>
      </c>
      <c r="P105" s="208">
        <v>555368.52</v>
      </c>
      <c r="Q105" s="203">
        <v>575163.72</v>
      </c>
      <c r="R105" s="209">
        <v>555369</v>
      </c>
      <c r="S105" s="209">
        <v>555369</v>
      </c>
    </row>
    <row r="106" spans="1:19" s="2" customFormat="1" ht="38.25" x14ac:dyDescent="0.2">
      <c r="A106" s="188">
        <v>79</v>
      </c>
      <c r="B106" s="9">
        <v>132691</v>
      </c>
      <c r="C106" s="28" t="s">
        <v>416</v>
      </c>
      <c r="D106" s="38" t="s">
        <v>596</v>
      </c>
      <c r="E106" s="32" t="s">
        <v>19</v>
      </c>
      <c r="F106" s="32" t="s">
        <v>326</v>
      </c>
      <c r="G106" s="33">
        <v>178</v>
      </c>
      <c r="H106" s="33">
        <v>163</v>
      </c>
      <c r="I106" s="36" t="s">
        <v>419</v>
      </c>
      <c r="J106" s="30">
        <v>151</v>
      </c>
      <c r="K106" s="30">
        <v>101</v>
      </c>
      <c r="L106" s="35" t="s">
        <v>472</v>
      </c>
      <c r="M106" s="28" t="s">
        <v>578</v>
      </c>
      <c r="N106" s="45" t="s">
        <v>464</v>
      </c>
      <c r="O106" s="32" t="s">
        <v>471</v>
      </c>
      <c r="P106" s="208">
        <v>10353094.689999999</v>
      </c>
      <c r="Q106" s="203">
        <v>353094.69</v>
      </c>
      <c r="R106" s="209">
        <v>353095</v>
      </c>
      <c r="S106" s="209">
        <v>353095</v>
      </c>
    </row>
    <row r="107" spans="1:19" s="2" customFormat="1" ht="51" x14ac:dyDescent="0.2">
      <c r="A107" s="188">
        <v>80</v>
      </c>
      <c r="B107" s="9">
        <v>132727</v>
      </c>
      <c r="C107" s="28" t="s">
        <v>416</v>
      </c>
      <c r="D107" s="38" t="s">
        <v>343</v>
      </c>
      <c r="E107" s="32" t="s">
        <v>19</v>
      </c>
      <c r="F107" s="32" t="s">
        <v>344</v>
      </c>
      <c r="G107" s="33">
        <v>35</v>
      </c>
      <c r="H107" s="33">
        <v>23</v>
      </c>
      <c r="I107" s="36" t="s">
        <v>419</v>
      </c>
      <c r="J107" s="30">
        <v>215</v>
      </c>
      <c r="K107" s="30">
        <v>161</v>
      </c>
      <c r="L107" s="35" t="s">
        <v>472</v>
      </c>
      <c r="M107" s="28" t="s">
        <v>578</v>
      </c>
      <c r="N107" s="45" t="s">
        <v>464</v>
      </c>
      <c r="O107" s="32" t="s">
        <v>471</v>
      </c>
      <c r="P107" s="208">
        <v>564454.78</v>
      </c>
      <c r="Q107" s="203">
        <v>564454.78</v>
      </c>
      <c r="R107" s="209">
        <v>564455</v>
      </c>
      <c r="S107" s="209">
        <v>564455</v>
      </c>
    </row>
    <row r="108" spans="1:19" s="2" customFormat="1" ht="51" x14ac:dyDescent="0.2">
      <c r="A108" s="188">
        <v>81</v>
      </c>
      <c r="B108" s="9">
        <v>132728</v>
      </c>
      <c r="C108" s="28" t="s">
        <v>416</v>
      </c>
      <c r="D108" s="38" t="s">
        <v>345</v>
      </c>
      <c r="E108" s="32" t="s">
        <v>19</v>
      </c>
      <c r="F108" s="32" t="s">
        <v>344</v>
      </c>
      <c r="G108" s="33">
        <v>12</v>
      </c>
      <c r="H108" s="33">
        <v>20</v>
      </c>
      <c r="I108" s="36" t="s">
        <v>419</v>
      </c>
      <c r="J108" s="30">
        <v>109</v>
      </c>
      <c r="K108" s="30">
        <v>59</v>
      </c>
      <c r="L108" s="35" t="s">
        <v>472</v>
      </c>
      <c r="M108" s="28" t="s">
        <v>578</v>
      </c>
      <c r="N108" s="45" t="s">
        <v>464</v>
      </c>
      <c r="O108" s="32" t="s">
        <v>471</v>
      </c>
      <c r="P108" s="208">
        <v>20207318</v>
      </c>
      <c r="Q108" s="203">
        <v>207318</v>
      </c>
      <c r="R108" s="209">
        <v>207318</v>
      </c>
      <c r="S108" s="209">
        <v>207318</v>
      </c>
    </row>
    <row r="109" spans="1:19" s="2" customFormat="1" ht="38.25" x14ac:dyDescent="0.2">
      <c r="A109" s="188">
        <v>82</v>
      </c>
      <c r="B109" s="9">
        <v>138220</v>
      </c>
      <c r="C109" s="28" t="s">
        <v>416</v>
      </c>
      <c r="D109" s="38" t="s">
        <v>346</v>
      </c>
      <c r="E109" s="32" t="s">
        <v>19</v>
      </c>
      <c r="F109" s="32" t="s">
        <v>326</v>
      </c>
      <c r="G109" s="33">
        <v>160</v>
      </c>
      <c r="H109" s="33">
        <v>139</v>
      </c>
      <c r="I109" s="36" t="s">
        <v>419</v>
      </c>
      <c r="J109" s="30">
        <v>806</v>
      </c>
      <c r="K109" s="30">
        <v>686</v>
      </c>
      <c r="L109" s="35" t="s">
        <v>472</v>
      </c>
      <c r="M109" s="28" t="s">
        <v>578</v>
      </c>
      <c r="N109" s="45" t="s">
        <v>464</v>
      </c>
      <c r="O109" s="32" t="s">
        <v>471</v>
      </c>
      <c r="P109" s="208">
        <v>2399502.9900000002</v>
      </c>
      <c r="Q109" s="203">
        <v>2399502.9900000002</v>
      </c>
      <c r="R109" s="209">
        <v>2399503</v>
      </c>
      <c r="S109" s="209">
        <v>2399503</v>
      </c>
    </row>
    <row r="110" spans="1:19" s="2" customFormat="1" ht="38.25" x14ac:dyDescent="0.2">
      <c r="A110" s="188">
        <v>83</v>
      </c>
      <c r="B110" s="9">
        <v>131290</v>
      </c>
      <c r="C110" s="28" t="s">
        <v>416</v>
      </c>
      <c r="D110" s="38" t="s">
        <v>347</v>
      </c>
      <c r="E110" s="32" t="s">
        <v>38</v>
      </c>
      <c r="F110" s="32" t="s">
        <v>38</v>
      </c>
      <c r="G110" s="33">
        <v>52</v>
      </c>
      <c r="H110" s="33">
        <v>35</v>
      </c>
      <c r="I110" s="34" t="s">
        <v>419</v>
      </c>
      <c r="J110" s="30">
        <v>553</v>
      </c>
      <c r="K110" s="30">
        <v>1</v>
      </c>
      <c r="L110" s="35" t="s">
        <v>473</v>
      </c>
      <c r="M110" s="28" t="s">
        <v>578</v>
      </c>
      <c r="N110" s="45" t="s">
        <v>464</v>
      </c>
      <c r="O110" s="32" t="s">
        <v>471</v>
      </c>
      <c r="P110" s="208">
        <v>9150</v>
      </c>
      <c r="Q110" s="203">
        <v>9150</v>
      </c>
      <c r="R110" s="209">
        <v>9150</v>
      </c>
      <c r="S110" s="209">
        <v>9150</v>
      </c>
    </row>
    <row r="111" spans="1:19" s="2" customFormat="1" ht="51" x14ac:dyDescent="0.2">
      <c r="A111" s="188">
        <v>84</v>
      </c>
      <c r="B111" s="9">
        <v>132696</v>
      </c>
      <c r="C111" s="28" t="s">
        <v>416</v>
      </c>
      <c r="D111" s="38" t="s">
        <v>348</v>
      </c>
      <c r="E111" s="32" t="s">
        <v>19</v>
      </c>
      <c r="F111" s="32" t="s">
        <v>255</v>
      </c>
      <c r="G111" s="33">
        <v>176</v>
      </c>
      <c r="H111" s="33">
        <v>172</v>
      </c>
      <c r="I111" s="34" t="s">
        <v>419</v>
      </c>
      <c r="J111" s="30">
        <v>66</v>
      </c>
      <c r="K111" s="30">
        <v>5</v>
      </c>
      <c r="L111" s="35" t="s">
        <v>473</v>
      </c>
      <c r="M111" s="28" t="s">
        <v>578</v>
      </c>
      <c r="N111" s="45" t="s">
        <v>464</v>
      </c>
      <c r="O111" s="32" t="s">
        <v>471</v>
      </c>
      <c r="P111" s="208">
        <v>18132.099999999999</v>
      </c>
      <c r="Q111" s="203">
        <v>18132.14</v>
      </c>
      <c r="R111" s="209">
        <v>18133</v>
      </c>
      <c r="S111" s="209">
        <v>18133</v>
      </c>
    </row>
    <row r="112" spans="1:19" s="2" customFormat="1" ht="63.75" x14ac:dyDescent="0.2">
      <c r="A112" s="188">
        <v>85</v>
      </c>
      <c r="B112" s="9">
        <v>131282</v>
      </c>
      <c r="C112" s="28" t="s">
        <v>416</v>
      </c>
      <c r="D112" s="38" t="s">
        <v>349</v>
      </c>
      <c r="E112" s="32" t="s">
        <v>38</v>
      </c>
      <c r="F112" s="32" t="s">
        <v>38</v>
      </c>
      <c r="G112" s="33">
        <v>20</v>
      </c>
      <c r="H112" s="33">
        <v>12</v>
      </c>
      <c r="I112" s="36" t="s">
        <v>419</v>
      </c>
      <c r="J112" s="30">
        <v>1500</v>
      </c>
      <c r="K112" s="30">
        <v>2</v>
      </c>
      <c r="L112" s="35" t="s">
        <v>473</v>
      </c>
      <c r="M112" s="28" t="s">
        <v>578</v>
      </c>
      <c r="N112" s="32" t="s">
        <v>464</v>
      </c>
      <c r="O112" s="32" t="s">
        <v>471</v>
      </c>
      <c r="P112" s="208">
        <v>15929.14</v>
      </c>
      <c r="Q112" s="203">
        <v>15929.14</v>
      </c>
      <c r="R112" s="209">
        <v>15930</v>
      </c>
      <c r="S112" s="209">
        <v>15930</v>
      </c>
    </row>
    <row r="113" spans="1:19" s="2" customFormat="1" ht="51" x14ac:dyDescent="0.2">
      <c r="A113" s="188">
        <v>86</v>
      </c>
      <c r="B113" s="9">
        <v>131340</v>
      </c>
      <c r="C113" s="28" t="s">
        <v>416</v>
      </c>
      <c r="D113" s="38" t="s">
        <v>350</v>
      </c>
      <c r="E113" s="32" t="s">
        <v>38</v>
      </c>
      <c r="F113" s="32" t="s">
        <v>221</v>
      </c>
      <c r="G113" s="33">
        <v>442</v>
      </c>
      <c r="H113" s="33">
        <v>304</v>
      </c>
      <c r="I113" s="36" t="s">
        <v>419</v>
      </c>
      <c r="J113" s="30">
        <v>257</v>
      </c>
      <c r="K113" s="30">
        <v>21</v>
      </c>
      <c r="L113" s="35" t="s">
        <v>474</v>
      </c>
      <c r="M113" s="28" t="s">
        <v>578</v>
      </c>
      <c r="N113" s="45" t="s">
        <v>464</v>
      </c>
      <c r="O113" s="32" t="s">
        <v>471</v>
      </c>
      <c r="P113" s="208">
        <v>40539.14</v>
      </c>
      <c r="Q113" s="203">
        <v>72539.14</v>
      </c>
      <c r="R113" s="209">
        <v>72540</v>
      </c>
      <c r="S113" s="209">
        <v>72540</v>
      </c>
    </row>
    <row r="114" spans="1:19" s="2" customFormat="1" ht="38.25" x14ac:dyDescent="0.2">
      <c r="A114" s="188">
        <v>87</v>
      </c>
      <c r="B114" s="9">
        <v>131702</v>
      </c>
      <c r="C114" s="28" t="s">
        <v>416</v>
      </c>
      <c r="D114" s="38" t="s">
        <v>538</v>
      </c>
      <c r="E114" s="32" t="s">
        <v>38</v>
      </c>
      <c r="F114" s="32" t="s">
        <v>72</v>
      </c>
      <c r="G114" s="33">
        <v>80</v>
      </c>
      <c r="H114" s="33">
        <v>100</v>
      </c>
      <c r="I114" s="36" t="s">
        <v>419</v>
      </c>
      <c r="J114" s="30">
        <v>367</v>
      </c>
      <c r="K114" s="30">
        <v>367</v>
      </c>
      <c r="L114" s="35" t="s">
        <v>472</v>
      </c>
      <c r="M114" s="28" t="s">
        <v>578</v>
      </c>
      <c r="N114" s="45" t="s">
        <v>464</v>
      </c>
      <c r="O114" s="32" t="s">
        <v>471</v>
      </c>
      <c r="P114" s="208">
        <v>9000526</v>
      </c>
      <c r="Q114" s="208">
        <v>772665.06</v>
      </c>
      <c r="R114" s="209">
        <v>1000000</v>
      </c>
      <c r="S114" s="209">
        <v>1000000</v>
      </c>
    </row>
    <row r="115" spans="1:19" s="2" customFormat="1" ht="51.75" thickBot="1" x14ac:dyDescent="0.25">
      <c r="A115" s="189">
        <v>88</v>
      </c>
      <c r="B115" s="190">
        <v>132818</v>
      </c>
      <c r="C115" s="89" t="s">
        <v>416</v>
      </c>
      <c r="D115" s="137" t="s">
        <v>351</v>
      </c>
      <c r="E115" s="160" t="s">
        <v>180</v>
      </c>
      <c r="F115" s="160" t="s">
        <v>180</v>
      </c>
      <c r="G115" s="191">
        <v>339</v>
      </c>
      <c r="H115" s="191">
        <v>300</v>
      </c>
      <c r="I115" s="192" t="s">
        <v>419</v>
      </c>
      <c r="J115" s="193">
        <v>594</v>
      </c>
      <c r="K115" s="193">
        <v>461</v>
      </c>
      <c r="L115" s="194" t="s">
        <v>474</v>
      </c>
      <c r="M115" s="89" t="s">
        <v>578</v>
      </c>
      <c r="N115" s="195" t="s">
        <v>464</v>
      </c>
      <c r="O115" s="160" t="s">
        <v>471</v>
      </c>
      <c r="P115" s="210">
        <v>10731333.970000001</v>
      </c>
      <c r="Q115" s="211">
        <v>1616159.97</v>
      </c>
      <c r="R115" s="212">
        <v>1616160</v>
      </c>
      <c r="S115" s="212">
        <v>1616160</v>
      </c>
    </row>
    <row r="116" spans="1:19" ht="16.5" thickBot="1" x14ac:dyDescent="0.25">
      <c r="A116" s="213"/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5"/>
      <c r="M116" s="215"/>
      <c r="N116" s="215"/>
      <c r="O116" s="215"/>
      <c r="P116" s="217">
        <f>SUM(P28:P115)</f>
        <v>145933132.47999993</v>
      </c>
      <c r="Q116" s="217">
        <f t="shared" ref="Q116:R116" si="0">SUM(Q28:Q115)</f>
        <v>69025836.85999997</v>
      </c>
      <c r="R116" s="217">
        <f t="shared" si="0"/>
        <v>87226165</v>
      </c>
      <c r="S116" s="217">
        <f>SUM(S28:S115)</f>
        <v>87226165</v>
      </c>
    </row>
    <row r="117" spans="1:19" ht="15" customHeight="1" thickBot="1" x14ac:dyDescent="0.25">
      <c r="A117" s="410" t="s">
        <v>567</v>
      </c>
      <c r="B117" s="411"/>
      <c r="C117" s="411"/>
      <c r="D117" s="411"/>
      <c r="E117" s="411"/>
      <c r="F117" s="411"/>
      <c r="G117" s="411"/>
      <c r="H117" s="411"/>
      <c r="I117" s="411"/>
      <c r="J117" s="411"/>
      <c r="K117" s="411"/>
      <c r="L117" s="411"/>
      <c r="M117" s="411"/>
      <c r="N117" s="411"/>
      <c r="O117" s="412"/>
      <c r="P117" s="218">
        <f>P116+P25</f>
        <v>163683132.47999993</v>
      </c>
      <c r="Q117" s="218">
        <f t="shared" ref="Q117:R117" si="1">Q116+Q25</f>
        <v>107673401.60999997</v>
      </c>
      <c r="R117" s="219">
        <f t="shared" si="1"/>
        <v>104226165</v>
      </c>
      <c r="S117" s="219">
        <f>S116+S25</f>
        <v>154226165</v>
      </c>
    </row>
    <row r="124" spans="1:19" x14ac:dyDescent="0.2">
      <c r="Q124" s="64">
        <f>10816159.97-84826</f>
        <v>10731333.970000001</v>
      </c>
    </row>
  </sheetData>
  <mergeCells count="23">
    <mergeCell ref="A1:AH1"/>
    <mergeCell ref="A2:AH2"/>
    <mergeCell ref="A3:D3"/>
    <mergeCell ref="A4:A5"/>
    <mergeCell ref="B4:B5"/>
    <mergeCell ref="C4:C5"/>
    <mergeCell ref="D4:D5"/>
    <mergeCell ref="E4:F4"/>
    <mergeCell ref="G4:H4"/>
    <mergeCell ref="I4:I5"/>
    <mergeCell ref="J4:J5"/>
    <mergeCell ref="S4:S5"/>
    <mergeCell ref="A6:S6"/>
    <mergeCell ref="A117:O117"/>
    <mergeCell ref="K4:K5"/>
    <mergeCell ref="R4:R5"/>
    <mergeCell ref="L4:L5"/>
    <mergeCell ref="M4:M5"/>
    <mergeCell ref="N4:N5"/>
    <mergeCell ref="O4:O5"/>
    <mergeCell ref="P4:P5"/>
    <mergeCell ref="Q4:Q5"/>
    <mergeCell ref="A27:R27"/>
  </mergeCells>
  <conditionalFormatting sqref="B29:B115">
    <cfRule type="duplicateValues" dxfId="2" priority="24"/>
    <cfRule type="duplicateValues" dxfId="1" priority="25"/>
  </conditionalFormatting>
  <conditionalFormatting sqref="B28:B115">
    <cfRule type="duplicateValues" dxfId="0" priority="26"/>
  </conditionalFormatting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topLeftCell="L1" zoomScale="70" zoomScaleNormal="70" workbookViewId="0">
      <pane ySplit="5" topLeftCell="A6" activePane="bottomLeft" state="frozen"/>
      <selection pane="bottomLeft" activeCell="S17" sqref="S17"/>
    </sheetView>
  </sheetViews>
  <sheetFormatPr baseColWidth="10" defaultRowHeight="14.25" x14ac:dyDescent="0.2"/>
  <cols>
    <col min="1" max="1" width="5.140625" style="43" customWidth="1"/>
    <col min="2" max="2" width="7.85546875" style="49" bestFit="1" customWidth="1"/>
    <col min="3" max="3" width="13.85546875" style="49" customWidth="1"/>
    <col min="4" max="4" width="21.42578125" style="47" hidden="1" customWidth="1"/>
    <col min="5" max="5" width="23.5703125" style="47" hidden="1" customWidth="1"/>
    <col min="6" max="6" width="44.5703125" style="49" customWidth="1"/>
    <col min="7" max="7" width="23" style="49" customWidth="1"/>
    <col min="8" max="8" width="25.5703125" style="49" customWidth="1"/>
    <col min="9" max="9" width="13.28515625" style="49" customWidth="1"/>
    <col min="10" max="10" width="15.5703125" style="43" customWidth="1"/>
    <col min="11" max="11" width="16.140625" style="43" customWidth="1"/>
    <col min="12" max="12" width="16.42578125" style="43" customWidth="1"/>
    <col min="13" max="13" width="16.140625" style="43" customWidth="1"/>
    <col min="14" max="14" width="27.5703125" style="46" customWidth="1"/>
    <col min="15" max="15" width="28.85546875" style="46" customWidth="1"/>
    <col min="16" max="16" width="22.85546875" style="46" customWidth="1"/>
    <col min="17" max="17" width="27.5703125" style="46" customWidth="1"/>
    <col min="18" max="18" width="23.5703125" style="46" customWidth="1"/>
    <col min="19" max="19" width="31" style="46" customWidth="1"/>
    <col min="20" max="20" width="35.28515625" style="43" customWidth="1"/>
    <col min="21" max="21" width="11.42578125" style="43" customWidth="1"/>
    <col min="22" max="16384" width="11.42578125" style="43"/>
  </cols>
  <sheetData>
    <row r="1" spans="1:35" ht="18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</row>
    <row r="2" spans="1:35" ht="18" customHeight="1" x14ac:dyDescent="0.25">
      <c r="A2" s="401" t="s">
        <v>576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1"/>
    </row>
    <row r="3" spans="1:35" ht="18" customHeight="1" thickBot="1" x14ac:dyDescent="0.3">
      <c r="A3" s="383" t="s">
        <v>569</v>
      </c>
      <c r="B3" s="383"/>
      <c r="C3" s="383"/>
      <c r="D3" s="383"/>
      <c r="E3" s="383"/>
      <c r="F3" s="383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/>
      <c r="AC3" s="101"/>
      <c r="AD3" s="101"/>
      <c r="AE3" s="101"/>
      <c r="AF3" s="101"/>
      <c r="AG3" s="101"/>
      <c r="AH3" s="101"/>
      <c r="AI3" s="101"/>
    </row>
    <row r="4" spans="1:35" s="12" customFormat="1" ht="30" customHeight="1" thickBot="1" x14ac:dyDescent="0.25">
      <c r="A4" s="428" t="s">
        <v>1</v>
      </c>
      <c r="B4" s="430" t="s">
        <v>2</v>
      </c>
      <c r="C4" s="430" t="s">
        <v>356</v>
      </c>
      <c r="D4" s="430" t="s">
        <v>357</v>
      </c>
      <c r="E4" s="430" t="s">
        <v>358</v>
      </c>
      <c r="F4" s="432" t="s">
        <v>3</v>
      </c>
      <c r="G4" s="434" t="s">
        <v>4</v>
      </c>
      <c r="H4" s="435"/>
      <c r="I4" s="436" t="s">
        <v>5</v>
      </c>
      <c r="J4" s="437"/>
      <c r="K4" s="426" t="s">
        <v>352</v>
      </c>
      <c r="L4" s="426" t="s">
        <v>425</v>
      </c>
      <c r="M4" s="426" t="s">
        <v>359</v>
      </c>
      <c r="N4" s="426" t="s">
        <v>426</v>
      </c>
      <c r="O4" s="426" t="s">
        <v>427</v>
      </c>
      <c r="P4" s="426" t="s">
        <v>428</v>
      </c>
      <c r="Q4" s="424" t="s">
        <v>354</v>
      </c>
      <c r="R4" s="424" t="s">
        <v>355</v>
      </c>
      <c r="S4" s="424" t="s">
        <v>116</v>
      </c>
      <c r="T4" s="424" t="s">
        <v>604</v>
      </c>
    </row>
    <row r="5" spans="1:35" s="12" customFormat="1" ht="29.25" customHeight="1" thickBot="1" x14ac:dyDescent="0.25">
      <c r="A5" s="429"/>
      <c r="B5" s="431"/>
      <c r="C5" s="431"/>
      <c r="D5" s="431"/>
      <c r="E5" s="431"/>
      <c r="F5" s="433"/>
      <c r="G5" s="140" t="s">
        <v>6</v>
      </c>
      <c r="H5" s="140" t="s">
        <v>117</v>
      </c>
      <c r="I5" s="141" t="s">
        <v>7</v>
      </c>
      <c r="J5" s="141" t="s">
        <v>8</v>
      </c>
      <c r="K5" s="427"/>
      <c r="L5" s="427"/>
      <c r="M5" s="427"/>
      <c r="N5" s="427"/>
      <c r="O5" s="427"/>
      <c r="P5" s="427"/>
      <c r="Q5" s="425"/>
      <c r="R5" s="425"/>
      <c r="S5" s="425"/>
      <c r="T5" s="425"/>
    </row>
    <row r="6" spans="1:35" s="44" customFormat="1" ht="38.25" x14ac:dyDescent="0.2">
      <c r="A6" s="93">
        <v>1</v>
      </c>
      <c r="B6" s="220">
        <v>132484</v>
      </c>
      <c r="C6" s="133" t="s">
        <v>416</v>
      </c>
      <c r="D6" s="132"/>
      <c r="E6" s="132"/>
      <c r="F6" s="221" t="s">
        <v>477</v>
      </c>
      <c r="G6" s="133" t="s">
        <v>89</v>
      </c>
      <c r="H6" s="133" t="s">
        <v>89</v>
      </c>
      <c r="I6" s="222">
        <v>1261</v>
      </c>
      <c r="J6" s="222">
        <v>1099</v>
      </c>
      <c r="K6" s="14" t="s">
        <v>537</v>
      </c>
      <c r="L6" s="94">
        <v>3920.3969330384543</v>
      </c>
      <c r="M6" s="94">
        <v>0</v>
      </c>
      <c r="N6" s="223" t="s">
        <v>480</v>
      </c>
      <c r="O6" s="26" t="s">
        <v>577</v>
      </c>
      <c r="P6" s="26" t="s">
        <v>481</v>
      </c>
      <c r="Q6" s="63">
        <v>4378572</v>
      </c>
      <c r="R6" s="63">
        <v>4378572</v>
      </c>
      <c r="S6" s="95">
        <v>0</v>
      </c>
      <c r="T6" s="95">
        <v>0</v>
      </c>
    </row>
    <row r="7" spans="1:35" s="44" customFormat="1" ht="38.25" x14ac:dyDescent="0.2">
      <c r="A7" s="7">
        <v>2</v>
      </c>
      <c r="B7" s="51">
        <v>148401</v>
      </c>
      <c r="C7" s="28" t="s">
        <v>416</v>
      </c>
      <c r="D7" s="25"/>
      <c r="E7" s="25"/>
      <c r="F7" s="45" t="s">
        <v>478</v>
      </c>
      <c r="G7" s="28" t="s">
        <v>89</v>
      </c>
      <c r="H7" s="28" t="s">
        <v>89</v>
      </c>
      <c r="I7" s="29">
        <v>1246</v>
      </c>
      <c r="J7" s="29">
        <v>1081</v>
      </c>
      <c r="K7" s="6" t="s">
        <v>537</v>
      </c>
      <c r="L7" s="8">
        <v>5087.9369019281421</v>
      </c>
      <c r="M7" s="8">
        <v>0</v>
      </c>
      <c r="N7" s="55" t="s">
        <v>480</v>
      </c>
      <c r="O7" s="15" t="s">
        <v>577</v>
      </c>
      <c r="P7" s="15" t="s">
        <v>481</v>
      </c>
      <c r="Q7" s="62">
        <v>4318572</v>
      </c>
      <c r="R7" s="62">
        <v>4318572</v>
      </c>
      <c r="S7" s="90">
        <v>0</v>
      </c>
      <c r="T7" s="90">
        <v>0</v>
      </c>
    </row>
    <row r="8" spans="1:35" s="44" customFormat="1" ht="38.25" x14ac:dyDescent="0.2">
      <c r="A8" s="7">
        <v>3</v>
      </c>
      <c r="B8" s="51">
        <v>148409</v>
      </c>
      <c r="C8" s="28" t="s">
        <v>416</v>
      </c>
      <c r="D8" s="25"/>
      <c r="E8" s="25"/>
      <c r="F8" s="45" t="s">
        <v>476</v>
      </c>
      <c r="G8" s="28" t="s">
        <v>89</v>
      </c>
      <c r="H8" s="28" t="s">
        <v>89</v>
      </c>
      <c r="I8" s="29">
        <v>1173</v>
      </c>
      <c r="J8" s="29">
        <v>1022</v>
      </c>
      <c r="K8" s="6" t="s">
        <v>537</v>
      </c>
      <c r="L8" s="8">
        <v>4181.8489146063712</v>
      </c>
      <c r="M8" s="8">
        <v>595.53</v>
      </c>
      <c r="N8" s="55" t="s">
        <v>480</v>
      </c>
      <c r="O8" s="15" t="s">
        <v>577</v>
      </c>
      <c r="P8" s="15" t="s">
        <v>481</v>
      </c>
      <c r="Q8" s="62">
        <v>4048572</v>
      </c>
      <c r="R8" s="62">
        <v>4048572</v>
      </c>
      <c r="S8" s="90">
        <v>0</v>
      </c>
      <c r="T8" s="90">
        <v>0</v>
      </c>
    </row>
    <row r="9" spans="1:35" s="44" customFormat="1" ht="39" thickBot="1" x14ac:dyDescent="0.25">
      <c r="A9" s="225">
        <v>4</v>
      </c>
      <c r="B9" s="226">
        <v>149695</v>
      </c>
      <c r="C9" s="50" t="s">
        <v>416</v>
      </c>
      <c r="D9" s="227"/>
      <c r="E9" s="227"/>
      <c r="F9" s="122" t="s">
        <v>475</v>
      </c>
      <c r="G9" s="50" t="s">
        <v>89</v>
      </c>
      <c r="H9" s="50" t="s">
        <v>89</v>
      </c>
      <c r="I9" s="228">
        <v>1314</v>
      </c>
      <c r="J9" s="228">
        <v>1145</v>
      </c>
      <c r="K9" s="229" t="s">
        <v>537</v>
      </c>
      <c r="L9" s="65">
        <v>5088</v>
      </c>
      <c r="M9" s="65">
        <v>629.41999999999996</v>
      </c>
      <c r="N9" s="230" t="s">
        <v>480</v>
      </c>
      <c r="O9" s="121" t="s">
        <v>577</v>
      </c>
      <c r="P9" s="121" t="s">
        <v>481</v>
      </c>
      <c r="Q9" s="232">
        <v>5254284</v>
      </c>
      <c r="R9" s="232">
        <v>5254284</v>
      </c>
      <c r="S9" s="233">
        <v>10000</v>
      </c>
      <c r="T9" s="233">
        <v>10000</v>
      </c>
    </row>
    <row r="10" spans="1:35" ht="16.5" thickBot="1" x14ac:dyDescent="0.3">
      <c r="A10" s="421" t="s">
        <v>567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3"/>
      <c r="Q10" s="234">
        <f>SUM(Q6:Q9)</f>
        <v>18000000</v>
      </c>
      <c r="R10" s="217">
        <f t="shared" ref="R10:S10" si="0">SUM(R6:R9)</f>
        <v>18000000</v>
      </c>
      <c r="S10" s="235">
        <f t="shared" si="0"/>
        <v>10000</v>
      </c>
      <c r="T10" s="235">
        <f t="shared" ref="T10" si="1">SUM(T6:T9)</f>
        <v>10000</v>
      </c>
    </row>
  </sheetData>
  <mergeCells count="22">
    <mergeCell ref="A1:AI1"/>
    <mergeCell ref="A2:AI2"/>
    <mergeCell ref="A3:F3"/>
    <mergeCell ref="N4:N5"/>
    <mergeCell ref="A4:A5"/>
    <mergeCell ref="B4:B5"/>
    <mergeCell ref="C4:C5"/>
    <mergeCell ref="D4:D5"/>
    <mergeCell ref="E4:E5"/>
    <mergeCell ref="F4:F5"/>
    <mergeCell ref="G4:H4"/>
    <mergeCell ref="I4:J4"/>
    <mergeCell ref="K4:K5"/>
    <mergeCell ref="L4:L5"/>
    <mergeCell ref="M4:M5"/>
    <mergeCell ref="T4:T5"/>
    <mergeCell ref="A10:P10"/>
    <mergeCell ref="R4:R5"/>
    <mergeCell ref="S4:S5"/>
    <mergeCell ref="O4:O5"/>
    <mergeCell ref="P4:P5"/>
    <mergeCell ref="Q4:Q5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"/>
  <sheetViews>
    <sheetView topLeftCell="M1" zoomScale="70" zoomScaleNormal="70" workbookViewId="0">
      <pane ySplit="5" topLeftCell="A6" activePane="bottomLeft" state="frozen"/>
      <selection pane="bottomLeft" activeCell="O35" sqref="O35"/>
    </sheetView>
  </sheetViews>
  <sheetFormatPr baseColWidth="10" defaultRowHeight="14.25" x14ac:dyDescent="0.2"/>
  <cols>
    <col min="1" max="1" width="5.140625" style="43" customWidth="1"/>
    <col min="2" max="2" width="12.7109375" style="49" customWidth="1"/>
    <col min="3" max="3" width="13.85546875" style="49" customWidth="1"/>
    <col min="4" max="4" width="21.42578125" style="47" hidden="1" customWidth="1"/>
    <col min="5" max="5" width="23.5703125" style="47" hidden="1" customWidth="1"/>
    <col min="6" max="6" width="44.5703125" style="49" customWidth="1"/>
    <col min="7" max="7" width="23" style="49" customWidth="1"/>
    <col min="8" max="8" width="25.5703125" style="49" customWidth="1"/>
    <col min="9" max="9" width="13.28515625" style="49" customWidth="1"/>
    <col min="10" max="10" width="15.5703125" style="43" customWidth="1"/>
    <col min="11" max="11" width="18" style="43" customWidth="1"/>
    <col min="12" max="12" width="16.42578125" style="43" customWidth="1"/>
    <col min="13" max="13" width="16.140625" style="43" customWidth="1"/>
    <col min="14" max="14" width="27.5703125" style="46" customWidth="1"/>
    <col min="15" max="15" width="25.7109375" style="46" customWidth="1"/>
    <col min="16" max="16" width="15.85546875" style="46" customWidth="1"/>
    <col min="17" max="17" width="21.85546875" style="46" customWidth="1"/>
    <col min="18" max="18" width="27.5703125" style="46" customWidth="1"/>
    <col min="19" max="19" width="23.5703125" style="46" customWidth="1"/>
    <col min="20" max="20" width="31" style="46" customWidth="1"/>
    <col min="21" max="21" width="29.5703125" style="43" customWidth="1"/>
    <col min="22" max="22" width="11.42578125" style="43" customWidth="1"/>
    <col min="23" max="16384" width="11.42578125" style="43"/>
  </cols>
  <sheetData>
    <row r="1" spans="1:52" ht="18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</row>
    <row r="2" spans="1:52" ht="18" customHeight="1" x14ac:dyDescent="0.25">
      <c r="A2" s="401" t="s">
        <v>583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/>
      <c r="AL2" s="401"/>
      <c r="AM2" s="401"/>
      <c r="AN2" s="401"/>
      <c r="AO2" s="401"/>
      <c r="AP2" s="401"/>
      <c r="AQ2" s="401"/>
      <c r="AR2" s="401"/>
      <c r="AS2" s="401"/>
      <c r="AT2" s="401"/>
      <c r="AU2" s="401"/>
      <c r="AV2" s="401"/>
      <c r="AW2" s="401"/>
      <c r="AX2" s="401"/>
      <c r="AY2" s="401"/>
      <c r="AZ2" s="401"/>
    </row>
    <row r="3" spans="1:52" ht="18" customHeight="1" thickBot="1" x14ac:dyDescent="0.3">
      <c r="A3" s="383" t="s">
        <v>569</v>
      </c>
      <c r="B3" s="383"/>
      <c r="C3" s="383"/>
      <c r="D3" s="383"/>
      <c r="E3" s="383"/>
      <c r="F3" s="383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1"/>
      <c r="AT3" s="101"/>
      <c r="AU3" s="101"/>
      <c r="AV3" s="101"/>
      <c r="AW3" s="101"/>
      <c r="AX3" s="101"/>
      <c r="AY3" s="101"/>
      <c r="AZ3" s="101"/>
    </row>
    <row r="4" spans="1:52" s="12" customFormat="1" ht="30" customHeight="1" thickBot="1" x14ac:dyDescent="0.25">
      <c r="A4" s="428" t="s">
        <v>1</v>
      </c>
      <c r="B4" s="430" t="s">
        <v>2</v>
      </c>
      <c r="C4" s="430" t="s">
        <v>356</v>
      </c>
      <c r="D4" s="430" t="s">
        <v>357</v>
      </c>
      <c r="E4" s="430" t="s">
        <v>358</v>
      </c>
      <c r="F4" s="432" t="s">
        <v>3</v>
      </c>
      <c r="G4" s="434" t="s">
        <v>4</v>
      </c>
      <c r="H4" s="435"/>
      <c r="I4" s="436" t="s">
        <v>5</v>
      </c>
      <c r="J4" s="437"/>
      <c r="K4" s="426" t="s">
        <v>352</v>
      </c>
      <c r="L4" s="426" t="s">
        <v>425</v>
      </c>
      <c r="M4" s="426" t="s">
        <v>359</v>
      </c>
      <c r="N4" s="426" t="s">
        <v>426</v>
      </c>
      <c r="O4" s="426" t="s">
        <v>427</v>
      </c>
      <c r="P4" s="426" t="s">
        <v>428</v>
      </c>
      <c r="Q4" s="426" t="s">
        <v>429</v>
      </c>
      <c r="R4" s="424" t="s">
        <v>354</v>
      </c>
      <c r="S4" s="424" t="s">
        <v>355</v>
      </c>
      <c r="T4" s="424" t="s">
        <v>116</v>
      </c>
      <c r="U4" s="424" t="s">
        <v>604</v>
      </c>
    </row>
    <row r="5" spans="1:52" s="12" customFormat="1" ht="29.25" customHeight="1" thickBot="1" x14ac:dyDescent="0.25">
      <c r="A5" s="440"/>
      <c r="B5" s="441"/>
      <c r="C5" s="441"/>
      <c r="D5" s="441"/>
      <c r="E5" s="441"/>
      <c r="F5" s="442"/>
      <c r="G5" s="16" t="s">
        <v>6</v>
      </c>
      <c r="H5" s="16" t="s">
        <v>117</v>
      </c>
      <c r="I5" s="17" t="s">
        <v>7</v>
      </c>
      <c r="J5" s="17" t="s">
        <v>8</v>
      </c>
      <c r="K5" s="439"/>
      <c r="L5" s="439"/>
      <c r="M5" s="439"/>
      <c r="N5" s="439"/>
      <c r="O5" s="439"/>
      <c r="P5" s="439"/>
      <c r="Q5" s="439"/>
      <c r="R5" s="438"/>
      <c r="S5" s="438"/>
      <c r="T5" s="438"/>
      <c r="U5" s="438"/>
    </row>
    <row r="6" spans="1:52" s="44" customFormat="1" ht="51.75" customHeight="1" x14ac:dyDescent="0.2">
      <c r="A6" s="252">
        <v>1</v>
      </c>
      <c r="B6" s="253">
        <v>58761</v>
      </c>
      <c r="C6" s="253" t="s">
        <v>416</v>
      </c>
      <c r="D6" s="254"/>
      <c r="E6" s="254"/>
      <c r="F6" s="255" t="s">
        <v>482</v>
      </c>
      <c r="G6" s="253" t="s">
        <v>89</v>
      </c>
      <c r="H6" s="253" t="s">
        <v>89</v>
      </c>
      <c r="I6" s="253">
        <v>2631</v>
      </c>
      <c r="J6" s="253">
        <v>1891</v>
      </c>
      <c r="K6" s="253" t="s">
        <v>479</v>
      </c>
      <c r="L6" s="94">
        <v>810</v>
      </c>
      <c r="M6" s="94">
        <v>810</v>
      </c>
      <c r="N6" s="256" t="s">
        <v>484</v>
      </c>
      <c r="O6" s="256" t="s">
        <v>485</v>
      </c>
      <c r="P6" s="256" t="s">
        <v>432</v>
      </c>
      <c r="Q6" s="256" t="s">
        <v>550</v>
      </c>
      <c r="R6" s="263">
        <v>18258269</v>
      </c>
      <c r="S6" s="263">
        <v>14950626</v>
      </c>
      <c r="T6" s="264">
        <v>8302147</v>
      </c>
      <c r="U6" s="264">
        <v>8302147</v>
      </c>
    </row>
    <row r="7" spans="1:52" s="44" customFormat="1" ht="61.5" customHeight="1" x14ac:dyDescent="0.2">
      <c r="A7" s="257">
        <v>2</v>
      </c>
      <c r="B7" s="129">
        <v>171980</v>
      </c>
      <c r="C7" s="129" t="s">
        <v>416</v>
      </c>
      <c r="D7" s="66"/>
      <c r="E7" s="66"/>
      <c r="F7" s="130" t="s">
        <v>551</v>
      </c>
      <c r="G7" s="129" t="s">
        <v>89</v>
      </c>
      <c r="H7" s="129" t="s">
        <v>89</v>
      </c>
      <c r="I7" s="129">
        <v>1316</v>
      </c>
      <c r="J7" s="129">
        <v>946</v>
      </c>
      <c r="K7" s="129" t="s">
        <v>479</v>
      </c>
      <c r="L7" s="8">
        <v>250</v>
      </c>
      <c r="M7" s="8">
        <v>153</v>
      </c>
      <c r="N7" s="67" t="s">
        <v>484</v>
      </c>
      <c r="O7" s="67" t="s">
        <v>485</v>
      </c>
      <c r="P7" s="67" t="s">
        <v>432</v>
      </c>
      <c r="Q7" s="67" t="s">
        <v>550</v>
      </c>
      <c r="R7" s="265">
        <v>567706</v>
      </c>
      <c r="S7" s="265">
        <v>659110</v>
      </c>
      <c r="T7" s="266">
        <v>567706</v>
      </c>
      <c r="U7" s="266">
        <v>567706</v>
      </c>
    </row>
    <row r="8" spans="1:52" s="44" customFormat="1" ht="46.5" customHeight="1" x14ac:dyDescent="0.2">
      <c r="A8" s="257">
        <v>3</v>
      </c>
      <c r="B8" s="280">
        <v>111547</v>
      </c>
      <c r="C8" s="129" t="s">
        <v>416</v>
      </c>
      <c r="D8" s="66"/>
      <c r="E8" s="66"/>
      <c r="F8" s="278" t="s">
        <v>599</v>
      </c>
      <c r="G8" s="279" t="s">
        <v>89</v>
      </c>
      <c r="H8" s="279" t="s">
        <v>600</v>
      </c>
      <c r="I8" s="280">
        <v>800</v>
      </c>
      <c r="J8" s="280">
        <v>200</v>
      </c>
      <c r="K8" s="129" t="s">
        <v>479</v>
      </c>
      <c r="L8" s="280">
        <v>106.5</v>
      </c>
      <c r="M8" s="280">
        <v>106.5</v>
      </c>
      <c r="N8" s="67" t="s">
        <v>484</v>
      </c>
      <c r="O8" s="277" t="s">
        <v>485</v>
      </c>
      <c r="P8" s="277" t="s">
        <v>597</v>
      </c>
      <c r="Q8" s="277" t="s">
        <v>598</v>
      </c>
      <c r="R8" s="276">
        <v>885895</v>
      </c>
      <c r="S8" s="276">
        <v>0</v>
      </c>
      <c r="T8" s="266">
        <v>0</v>
      </c>
      <c r="U8" s="266">
        <v>0</v>
      </c>
    </row>
    <row r="9" spans="1:52" ht="63.75" customHeight="1" thickBot="1" x14ac:dyDescent="0.25">
      <c r="A9" s="258">
        <v>4</v>
      </c>
      <c r="B9" s="259">
        <v>184337</v>
      </c>
      <c r="C9" s="259" t="s">
        <v>416</v>
      </c>
      <c r="D9" s="260"/>
      <c r="E9" s="260"/>
      <c r="F9" s="261" t="s">
        <v>483</v>
      </c>
      <c r="G9" s="259" t="s">
        <v>89</v>
      </c>
      <c r="H9" s="259" t="s">
        <v>89</v>
      </c>
      <c r="I9" s="259">
        <v>350</v>
      </c>
      <c r="J9" s="259">
        <v>150</v>
      </c>
      <c r="K9" s="259" t="s">
        <v>479</v>
      </c>
      <c r="L9" s="91">
        <v>110</v>
      </c>
      <c r="M9" s="91">
        <v>100</v>
      </c>
      <c r="N9" s="262" t="s">
        <v>484</v>
      </c>
      <c r="O9" s="262" t="s">
        <v>485</v>
      </c>
      <c r="P9" s="262" t="s">
        <v>432</v>
      </c>
      <c r="Q9" s="262" t="s">
        <v>550</v>
      </c>
      <c r="R9" s="267">
        <v>391820.6</v>
      </c>
      <c r="S9" s="267">
        <v>190147</v>
      </c>
      <c r="T9" s="268">
        <v>190147</v>
      </c>
      <c r="U9" s="268">
        <v>190147</v>
      </c>
    </row>
    <row r="10" spans="1:52" ht="16.5" thickBot="1" x14ac:dyDescent="0.3">
      <c r="A10" s="421" t="s">
        <v>567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3"/>
      <c r="R10" s="231">
        <f>SUM(R6:R9)</f>
        <v>20103690.600000001</v>
      </c>
      <c r="S10" s="231">
        <f t="shared" ref="S10:T10" si="0">SUM(S6:S9)</f>
        <v>15799883</v>
      </c>
      <c r="T10" s="281">
        <f t="shared" si="0"/>
        <v>9060000</v>
      </c>
      <c r="U10" s="281">
        <f t="shared" ref="U10" si="1">SUM(U6:U9)</f>
        <v>9060000</v>
      </c>
    </row>
  </sheetData>
  <mergeCells count="23">
    <mergeCell ref="A1:AZ1"/>
    <mergeCell ref="A2:AZ2"/>
    <mergeCell ref="A3:F3"/>
    <mergeCell ref="A4:A5"/>
    <mergeCell ref="B4:B5"/>
    <mergeCell ref="C4:C5"/>
    <mergeCell ref="D4:D5"/>
    <mergeCell ref="E4:E5"/>
    <mergeCell ref="F4:F5"/>
    <mergeCell ref="G4:H4"/>
    <mergeCell ref="K4:K5"/>
    <mergeCell ref="L4:L5"/>
    <mergeCell ref="T4:T5"/>
    <mergeCell ref="U4:U5"/>
    <mergeCell ref="A10:Q10"/>
    <mergeCell ref="I4:J4"/>
    <mergeCell ref="R4:R5"/>
    <mergeCell ref="S4:S5"/>
    <mergeCell ref="N4:N5"/>
    <mergeCell ref="M4:M5"/>
    <mergeCell ref="O4:O5"/>
    <mergeCell ref="P4:P5"/>
    <mergeCell ref="Q4:Q5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"/>
  <sheetViews>
    <sheetView topLeftCell="M1" zoomScale="70" zoomScaleNormal="70" workbookViewId="0">
      <pane ySplit="5" topLeftCell="A6" activePane="bottomLeft" state="frozen"/>
      <selection pane="bottomLeft" activeCell="V7" sqref="V7"/>
    </sheetView>
  </sheetViews>
  <sheetFormatPr baseColWidth="10" defaultRowHeight="14.25" x14ac:dyDescent="0.2"/>
  <cols>
    <col min="1" max="1" width="5.140625" style="43" customWidth="1"/>
    <col min="2" max="2" width="7.85546875" style="49" bestFit="1" customWidth="1"/>
    <col min="3" max="3" width="13.85546875" style="49" customWidth="1"/>
    <col min="4" max="4" width="21.42578125" style="47" hidden="1" customWidth="1"/>
    <col min="5" max="5" width="23.5703125" style="47" hidden="1" customWidth="1"/>
    <col min="6" max="6" width="44.5703125" style="49" customWidth="1"/>
    <col min="7" max="7" width="23" style="49" customWidth="1"/>
    <col min="8" max="8" width="25.5703125" style="49" customWidth="1"/>
    <col min="9" max="9" width="13.28515625" style="49" customWidth="1"/>
    <col min="10" max="10" width="15.5703125" style="43" customWidth="1"/>
    <col min="11" max="11" width="16.140625" style="43" customWidth="1"/>
    <col min="12" max="12" width="16.42578125" style="43" customWidth="1"/>
    <col min="13" max="13" width="16.140625" style="43" customWidth="1"/>
    <col min="14" max="14" width="27.5703125" style="46" customWidth="1"/>
    <col min="15" max="15" width="25.7109375" style="46" customWidth="1"/>
    <col min="16" max="16" width="15.85546875" style="46" customWidth="1"/>
    <col min="17" max="17" width="21.85546875" style="46" customWidth="1"/>
    <col min="18" max="18" width="27.5703125" style="46" customWidth="1"/>
    <col min="19" max="19" width="23.5703125" style="46" customWidth="1"/>
    <col min="20" max="20" width="31" style="46" customWidth="1"/>
    <col min="21" max="21" width="28.7109375" style="43" customWidth="1"/>
    <col min="22" max="22" width="11.42578125" style="43" customWidth="1"/>
    <col min="23" max="16384" width="11.42578125" style="43"/>
  </cols>
  <sheetData>
    <row r="1" spans="1:38" ht="18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</row>
    <row r="2" spans="1:38" ht="18" customHeight="1" x14ac:dyDescent="0.25">
      <c r="A2" s="401" t="s">
        <v>580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/>
      <c r="AL2" s="401"/>
    </row>
    <row r="3" spans="1:38" ht="18" customHeight="1" thickBot="1" x14ac:dyDescent="0.3">
      <c r="A3" s="383" t="s">
        <v>569</v>
      </c>
      <c r="B3" s="383"/>
      <c r="C3" s="383"/>
      <c r="D3" s="383"/>
      <c r="E3" s="383"/>
      <c r="F3" s="383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AF3" s="101"/>
      <c r="AG3" s="101"/>
      <c r="AH3" s="101"/>
      <c r="AI3" s="101"/>
      <c r="AJ3" s="101"/>
      <c r="AK3" s="101"/>
      <c r="AL3" s="101"/>
    </row>
    <row r="4" spans="1:38" s="12" customFormat="1" ht="30" customHeight="1" thickBot="1" x14ac:dyDescent="0.25">
      <c r="A4" s="428" t="s">
        <v>1</v>
      </c>
      <c r="B4" s="430" t="s">
        <v>2</v>
      </c>
      <c r="C4" s="430" t="s">
        <v>356</v>
      </c>
      <c r="D4" s="430" t="s">
        <v>357</v>
      </c>
      <c r="E4" s="430" t="s">
        <v>358</v>
      </c>
      <c r="F4" s="432" t="s">
        <v>3</v>
      </c>
      <c r="G4" s="434" t="s">
        <v>4</v>
      </c>
      <c r="H4" s="435"/>
      <c r="I4" s="436" t="s">
        <v>5</v>
      </c>
      <c r="J4" s="437"/>
      <c r="K4" s="426" t="s">
        <v>352</v>
      </c>
      <c r="L4" s="426" t="s">
        <v>425</v>
      </c>
      <c r="M4" s="426" t="s">
        <v>359</v>
      </c>
      <c r="N4" s="426" t="s">
        <v>426</v>
      </c>
      <c r="O4" s="426" t="s">
        <v>427</v>
      </c>
      <c r="P4" s="426" t="s">
        <v>428</v>
      </c>
      <c r="Q4" s="426" t="s">
        <v>429</v>
      </c>
      <c r="R4" s="424" t="s">
        <v>354</v>
      </c>
      <c r="S4" s="424" t="s">
        <v>355</v>
      </c>
      <c r="T4" s="424" t="s">
        <v>116</v>
      </c>
      <c r="U4" s="424" t="s">
        <v>604</v>
      </c>
    </row>
    <row r="5" spans="1:38" s="12" customFormat="1" ht="29.25" customHeight="1" thickBot="1" x14ac:dyDescent="0.25">
      <c r="A5" s="440"/>
      <c r="B5" s="441"/>
      <c r="C5" s="441"/>
      <c r="D5" s="441"/>
      <c r="E5" s="441"/>
      <c r="F5" s="442"/>
      <c r="G5" s="16" t="s">
        <v>6</v>
      </c>
      <c r="H5" s="16" t="s">
        <v>117</v>
      </c>
      <c r="I5" s="17" t="s">
        <v>7</v>
      </c>
      <c r="J5" s="17" t="s">
        <v>8</v>
      </c>
      <c r="K5" s="439"/>
      <c r="L5" s="439"/>
      <c r="M5" s="439"/>
      <c r="N5" s="439"/>
      <c r="O5" s="439"/>
      <c r="P5" s="439"/>
      <c r="Q5" s="439"/>
      <c r="R5" s="438"/>
      <c r="S5" s="438"/>
      <c r="T5" s="438"/>
      <c r="U5" s="438"/>
    </row>
    <row r="6" spans="1:38" s="44" customFormat="1" ht="51" x14ac:dyDescent="0.2">
      <c r="A6" s="93">
        <v>1</v>
      </c>
      <c r="B6" s="131">
        <v>133043</v>
      </c>
      <c r="C6" s="13" t="s">
        <v>416</v>
      </c>
      <c r="D6" s="132"/>
      <c r="E6" s="132"/>
      <c r="F6" s="133" t="s">
        <v>488</v>
      </c>
      <c r="G6" s="133" t="s">
        <v>41</v>
      </c>
      <c r="H6" s="133" t="s">
        <v>490</v>
      </c>
      <c r="I6" s="131">
        <v>220</v>
      </c>
      <c r="J6" s="131">
        <v>50</v>
      </c>
      <c r="K6" s="14" t="s">
        <v>479</v>
      </c>
      <c r="L6" s="94">
        <v>810</v>
      </c>
      <c r="M6" s="94">
        <v>810</v>
      </c>
      <c r="N6" s="134" t="s">
        <v>491</v>
      </c>
      <c r="O6" s="135" t="s">
        <v>492</v>
      </c>
      <c r="P6" s="133" t="s">
        <v>493</v>
      </c>
      <c r="Q6" s="133" t="s">
        <v>465</v>
      </c>
      <c r="R6" s="63">
        <v>4379693</v>
      </c>
      <c r="S6" s="63">
        <v>5298351.72</v>
      </c>
      <c r="T6" s="95">
        <v>0</v>
      </c>
      <c r="U6" s="95">
        <v>0</v>
      </c>
    </row>
    <row r="7" spans="1:38" s="44" customFormat="1" ht="51" x14ac:dyDescent="0.2">
      <c r="A7" s="7">
        <v>2</v>
      </c>
      <c r="B7" s="38">
        <v>133210</v>
      </c>
      <c r="C7" s="4" t="s">
        <v>416</v>
      </c>
      <c r="D7" s="25"/>
      <c r="E7" s="25"/>
      <c r="F7" s="28" t="s">
        <v>489</v>
      </c>
      <c r="G7" s="28" t="s">
        <v>89</v>
      </c>
      <c r="H7" s="28" t="s">
        <v>89</v>
      </c>
      <c r="I7" s="56">
        <v>11858</v>
      </c>
      <c r="J7" s="56">
        <v>13112</v>
      </c>
      <c r="K7" s="6" t="s">
        <v>479</v>
      </c>
      <c r="L7" s="8">
        <v>1648</v>
      </c>
      <c r="M7" s="15">
        <v>1648</v>
      </c>
      <c r="N7" s="58" t="s">
        <v>491</v>
      </c>
      <c r="O7" s="27" t="s">
        <v>492</v>
      </c>
      <c r="P7" s="28" t="s">
        <v>493</v>
      </c>
      <c r="Q7" s="28" t="s">
        <v>465</v>
      </c>
      <c r="R7" s="62">
        <v>85307</v>
      </c>
      <c r="S7" s="62">
        <v>0</v>
      </c>
      <c r="T7" s="90">
        <v>0</v>
      </c>
      <c r="U7" s="90">
        <v>0</v>
      </c>
    </row>
    <row r="8" spans="1:38" s="44" customFormat="1" ht="51" x14ac:dyDescent="0.2">
      <c r="A8" s="7">
        <v>3</v>
      </c>
      <c r="B8" s="38">
        <v>55901</v>
      </c>
      <c r="C8" s="4" t="s">
        <v>533</v>
      </c>
      <c r="D8" s="25"/>
      <c r="E8" s="25"/>
      <c r="F8" s="28" t="s">
        <v>486</v>
      </c>
      <c r="G8" s="28" t="s">
        <v>89</v>
      </c>
      <c r="H8" s="28" t="s">
        <v>89</v>
      </c>
      <c r="I8" s="38">
        <v>176</v>
      </c>
      <c r="J8" s="38">
        <v>14</v>
      </c>
      <c r="K8" s="6" t="s">
        <v>479</v>
      </c>
      <c r="L8" s="8">
        <v>235</v>
      </c>
      <c r="M8" s="8">
        <v>235</v>
      </c>
      <c r="N8" s="58" t="s">
        <v>491</v>
      </c>
      <c r="O8" s="27" t="s">
        <v>492</v>
      </c>
      <c r="P8" s="28" t="s">
        <v>493</v>
      </c>
      <c r="Q8" s="15" t="s">
        <v>465</v>
      </c>
      <c r="R8" s="62">
        <v>1000000</v>
      </c>
      <c r="S8" s="62">
        <v>0</v>
      </c>
      <c r="T8" s="90">
        <v>0</v>
      </c>
      <c r="U8" s="90">
        <v>0</v>
      </c>
    </row>
    <row r="9" spans="1:38" s="44" customFormat="1" ht="51.75" thickBot="1" x14ac:dyDescent="0.25">
      <c r="A9" s="236">
        <v>4</v>
      </c>
      <c r="B9" s="120">
        <v>55903</v>
      </c>
      <c r="C9" s="237" t="s">
        <v>416</v>
      </c>
      <c r="D9" s="227"/>
      <c r="E9" s="227"/>
      <c r="F9" s="50" t="s">
        <v>487</v>
      </c>
      <c r="G9" s="50" t="s">
        <v>89</v>
      </c>
      <c r="H9" s="50" t="s">
        <v>89</v>
      </c>
      <c r="I9" s="120">
        <v>176</v>
      </c>
      <c r="J9" s="120">
        <v>14</v>
      </c>
      <c r="K9" s="229" t="s">
        <v>479</v>
      </c>
      <c r="L9" s="65">
        <v>444</v>
      </c>
      <c r="M9" s="121">
        <v>444</v>
      </c>
      <c r="N9" s="238" t="s">
        <v>491</v>
      </c>
      <c r="O9" s="239" t="s">
        <v>492</v>
      </c>
      <c r="P9" s="50" t="s">
        <v>493</v>
      </c>
      <c r="Q9" s="50" t="s">
        <v>465</v>
      </c>
      <c r="R9" s="184">
        <v>2535000</v>
      </c>
      <c r="S9" s="184">
        <v>2535000</v>
      </c>
      <c r="T9" s="185">
        <v>0</v>
      </c>
      <c r="U9" s="185">
        <v>0</v>
      </c>
    </row>
    <row r="10" spans="1:38" ht="16.5" thickBot="1" x14ac:dyDescent="0.3">
      <c r="A10" s="421" t="s">
        <v>567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3"/>
      <c r="R10" s="234">
        <f>SUM(R6:R9)</f>
        <v>8000000</v>
      </c>
      <c r="S10" s="234">
        <f t="shared" ref="S10:T10" si="0">SUM(S6:S9)</f>
        <v>7833351.7199999997</v>
      </c>
      <c r="T10" s="217">
        <f t="shared" si="0"/>
        <v>0</v>
      </c>
      <c r="U10" s="217">
        <f t="shared" ref="U10" si="1">SUM(U6:U9)</f>
        <v>0</v>
      </c>
    </row>
  </sheetData>
  <mergeCells count="23">
    <mergeCell ref="A1:AL1"/>
    <mergeCell ref="A2:AL2"/>
    <mergeCell ref="A3:F3"/>
    <mergeCell ref="N4:N5"/>
    <mergeCell ref="A4:A5"/>
    <mergeCell ref="B4:B5"/>
    <mergeCell ref="C4:C5"/>
    <mergeCell ref="D4:D5"/>
    <mergeCell ref="E4:E5"/>
    <mergeCell ref="F4:F5"/>
    <mergeCell ref="G4:H4"/>
    <mergeCell ref="I4:J4"/>
    <mergeCell ref="K4:K5"/>
    <mergeCell ref="U4:U5"/>
    <mergeCell ref="A10:Q10"/>
    <mergeCell ref="T4:T5"/>
    <mergeCell ref="O4:O5"/>
    <mergeCell ref="P4:P5"/>
    <mergeCell ref="Q4:Q5"/>
    <mergeCell ref="L4:L5"/>
    <mergeCell ref="M4:M5"/>
    <mergeCell ref="R4:R5"/>
    <mergeCell ref="S4:S5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"/>
  <sheetViews>
    <sheetView topLeftCell="L1" zoomScale="70" zoomScaleNormal="70" workbookViewId="0">
      <pane ySplit="5" topLeftCell="A6" activePane="bottomLeft" state="frozen"/>
      <selection pane="bottomLeft" activeCell="U7" sqref="U7"/>
    </sheetView>
  </sheetViews>
  <sheetFormatPr baseColWidth="10" defaultRowHeight="14.25" x14ac:dyDescent="0.2"/>
  <cols>
    <col min="1" max="1" width="5.140625" style="43" customWidth="1"/>
    <col min="2" max="2" width="7.85546875" style="49" bestFit="1" customWidth="1"/>
    <col min="3" max="3" width="13.85546875" style="49" customWidth="1"/>
    <col min="4" max="4" width="21.42578125" style="47" hidden="1" customWidth="1"/>
    <col min="5" max="5" width="23.5703125" style="47" hidden="1" customWidth="1"/>
    <col min="6" max="6" width="44.5703125" style="49" customWidth="1"/>
    <col min="7" max="7" width="22.140625" style="49" customWidth="1"/>
    <col min="8" max="8" width="39" style="49" customWidth="1"/>
    <col min="9" max="9" width="13.28515625" style="49" customWidth="1"/>
    <col min="10" max="10" width="15.5703125" style="43" customWidth="1"/>
    <col min="11" max="11" width="16.140625" style="43" customWidth="1"/>
    <col min="12" max="12" width="16.42578125" style="43" customWidth="1"/>
    <col min="13" max="13" width="16.140625" style="43" customWidth="1"/>
    <col min="14" max="14" width="27.5703125" style="46" customWidth="1"/>
    <col min="15" max="15" width="25.7109375" style="46" customWidth="1"/>
    <col min="16" max="16" width="35" style="46" customWidth="1"/>
    <col min="17" max="17" width="21.85546875" style="46" customWidth="1"/>
    <col min="18" max="18" width="27.5703125" style="46" customWidth="1"/>
    <col min="19" max="19" width="23.5703125" style="46" customWidth="1"/>
    <col min="20" max="20" width="25" style="46" customWidth="1"/>
    <col min="21" max="21" width="27.140625" style="43" customWidth="1"/>
    <col min="22" max="22" width="11.42578125" style="43" customWidth="1"/>
    <col min="23" max="16384" width="11.42578125" style="43"/>
  </cols>
  <sheetData>
    <row r="1" spans="1:38" ht="18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</row>
    <row r="2" spans="1:38" ht="18" customHeight="1" x14ac:dyDescent="0.25">
      <c r="A2" s="401" t="s">
        <v>582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/>
      <c r="AL2" s="401"/>
    </row>
    <row r="3" spans="1:38" ht="18" customHeight="1" thickBot="1" x14ac:dyDescent="0.3">
      <c r="A3" s="383" t="s">
        <v>565</v>
      </c>
      <c r="B3" s="383"/>
      <c r="C3" s="383"/>
      <c r="D3" s="383"/>
      <c r="E3" s="383"/>
      <c r="F3" s="383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AF3" s="101"/>
      <c r="AG3" s="101"/>
      <c r="AH3" s="101"/>
      <c r="AI3" s="101"/>
      <c r="AJ3" s="101"/>
      <c r="AK3" s="101"/>
      <c r="AL3" s="101"/>
    </row>
    <row r="4" spans="1:38" s="12" customFormat="1" ht="30" customHeight="1" thickBot="1" x14ac:dyDescent="0.25">
      <c r="A4" s="428" t="s">
        <v>1</v>
      </c>
      <c r="B4" s="430" t="s">
        <v>2</v>
      </c>
      <c r="C4" s="430" t="s">
        <v>356</v>
      </c>
      <c r="D4" s="430" t="s">
        <v>357</v>
      </c>
      <c r="E4" s="430" t="s">
        <v>358</v>
      </c>
      <c r="F4" s="432" t="s">
        <v>3</v>
      </c>
      <c r="G4" s="434" t="s">
        <v>4</v>
      </c>
      <c r="H4" s="435"/>
      <c r="I4" s="436" t="s">
        <v>5</v>
      </c>
      <c r="J4" s="437"/>
      <c r="K4" s="426" t="s">
        <v>352</v>
      </c>
      <c r="L4" s="426" t="s">
        <v>425</v>
      </c>
      <c r="M4" s="426" t="s">
        <v>359</v>
      </c>
      <c r="N4" s="426" t="s">
        <v>426</v>
      </c>
      <c r="O4" s="426" t="s">
        <v>427</v>
      </c>
      <c r="P4" s="426" t="s">
        <v>428</v>
      </c>
      <c r="Q4" s="426" t="s">
        <v>429</v>
      </c>
      <c r="R4" s="424" t="s">
        <v>354</v>
      </c>
      <c r="S4" s="424" t="s">
        <v>355</v>
      </c>
      <c r="T4" s="424" t="s">
        <v>116</v>
      </c>
      <c r="U4" s="424" t="s">
        <v>604</v>
      </c>
    </row>
    <row r="5" spans="1:38" s="12" customFormat="1" ht="29.25" customHeight="1" thickBot="1" x14ac:dyDescent="0.25">
      <c r="A5" s="429"/>
      <c r="B5" s="431"/>
      <c r="C5" s="431"/>
      <c r="D5" s="431"/>
      <c r="E5" s="431"/>
      <c r="F5" s="433"/>
      <c r="G5" s="140" t="s">
        <v>6</v>
      </c>
      <c r="H5" s="140" t="s">
        <v>117</v>
      </c>
      <c r="I5" s="141" t="s">
        <v>7</v>
      </c>
      <c r="J5" s="141" t="s">
        <v>8</v>
      </c>
      <c r="K5" s="427"/>
      <c r="L5" s="427"/>
      <c r="M5" s="427"/>
      <c r="N5" s="427"/>
      <c r="O5" s="427"/>
      <c r="P5" s="427"/>
      <c r="Q5" s="427"/>
      <c r="R5" s="425"/>
      <c r="S5" s="425"/>
      <c r="T5" s="425"/>
      <c r="U5" s="425"/>
    </row>
    <row r="6" spans="1:38" s="44" customFormat="1" ht="76.5" x14ac:dyDescent="0.2">
      <c r="A6" s="93">
        <v>1</v>
      </c>
      <c r="B6" s="133">
        <v>185447</v>
      </c>
      <c r="C6" s="13" t="s">
        <v>533</v>
      </c>
      <c r="D6" s="132"/>
      <c r="E6" s="132"/>
      <c r="F6" s="133" t="s">
        <v>494</v>
      </c>
      <c r="G6" s="145" t="s">
        <v>80</v>
      </c>
      <c r="H6" s="145" t="s">
        <v>498</v>
      </c>
      <c r="I6" s="148">
        <v>504593</v>
      </c>
      <c r="J6" s="241">
        <v>507273</v>
      </c>
      <c r="K6" s="14" t="s">
        <v>534</v>
      </c>
      <c r="L6" s="133">
        <v>350</v>
      </c>
      <c r="M6" s="94">
        <v>0</v>
      </c>
      <c r="N6" s="148" t="s">
        <v>502</v>
      </c>
      <c r="O6" s="148" t="s">
        <v>581</v>
      </c>
      <c r="P6" s="149" t="s">
        <v>503</v>
      </c>
      <c r="Q6" s="133" t="s">
        <v>465</v>
      </c>
      <c r="R6" s="63">
        <v>5250000</v>
      </c>
      <c r="S6" s="63">
        <v>5250000</v>
      </c>
      <c r="T6" s="95">
        <v>0</v>
      </c>
      <c r="U6" s="95">
        <v>0</v>
      </c>
    </row>
    <row r="7" spans="1:38" s="44" customFormat="1" ht="114.75" x14ac:dyDescent="0.2">
      <c r="A7" s="3">
        <v>2</v>
      </c>
      <c r="B7" s="28">
        <v>185461</v>
      </c>
      <c r="C7" s="4" t="s">
        <v>533</v>
      </c>
      <c r="D7" s="25"/>
      <c r="E7" s="25"/>
      <c r="F7" s="28" t="s">
        <v>495</v>
      </c>
      <c r="G7" s="32" t="s">
        <v>13</v>
      </c>
      <c r="H7" s="32" t="s">
        <v>499</v>
      </c>
      <c r="I7" s="59">
        <v>379808</v>
      </c>
      <c r="J7" s="59">
        <v>393319</v>
      </c>
      <c r="K7" s="6" t="s">
        <v>534</v>
      </c>
      <c r="L7" s="28">
        <v>260</v>
      </c>
      <c r="M7" s="8">
        <v>0</v>
      </c>
      <c r="N7" s="57" t="s">
        <v>502</v>
      </c>
      <c r="O7" s="57" t="s">
        <v>581</v>
      </c>
      <c r="P7" s="31" t="s">
        <v>503</v>
      </c>
      <c r="Q7" s="28" t="s">
        <v>465</v>
      </c>
      <c r="R7" s="62">
        <v>3900000</v>
      </c>
      <c r="S7" s="62">
        <v>3900000</v>
      </c>
      <c r="T7" s="90">
        <v>0</v>
      </c>
      <c r="U7" s="90">
        <v>0</v>
      </c>
    </row>
    <row r="8" spans="1:38" s="44" customFormat="1" ht="76.5" x14ac:dyDescent="0.2">
      <c r="A8" s="7">
        <v>3</v>
      </c>
      <c r="B8" s="28">
        <v>185464</v>
      </c>
      <c r="C8" s="4" t="s">
        <v>533</v>
      </c>
      <c r="D8" s="25"/>
      <c r="E8" s="25"/>
      <c r="F8" s="28" t="s">
        <v>496</v>
      </c>
      <c r="G8" s="32" t="s">
        <v>35</v>
      </c>
      <c r="H8" s="32" t="s">
        <v>500</v>
      </c>
      <c r="I8" s="57">
        <v>357134</v>
      </c>
      <c r="J8" s="59">
        <v>382347</v>
      </c>
      <c r="K8" s="6" t="s">
        <v>534</v>
      </c>
      <c r="L8" s="45">
        <v>250</v>
      </c>
      <c r="M8" s="8">
        <v>0</v>
      </c>
      <c r="N8" s="57" t="s">
        <v>502</v>
      </c>
      <c r="O8" s="57" t="s">
        <v>581</v>
      </c>
      <c r="P8" s="31" t="s">
        <v>503</v>
      </c>
      <c r="Q8" s="28" t="s">
        <v>465</v>
      </c>
      <c r="R8" s="62">
        <v>3750000</v>
      </c>
      <c r="S8" s="62">
        <v>3750000</v>
      </c>
      <c r="T8" s="90">
        <v>0</v>
      </c>
      <c r="U8" s="90">
        <v>0</v>
      </c>
    </row>
    <row r="9" spans="1:38" s="44" customFormat="1" ht="77.25" thickBot="1" x14ac:dyDescent="0.25">
      <c r="A9" s="136">
        <v>4</v>
      </c>
      <c r="B9" s="89">
        <v>185465</v>
      </c>
      <c r="C9" s="10" t="s">
        <v>533</v>
      </c>
      <c r="D9" s="138"/>
      <c r="E9" s="138"/>
      <c r="F9" s="89" t="s">
        <v>497</v>
      </c>
      <c r="G9" s="160" t="s">
        <v>38</v>
      </c>
      <c r="H9" s="160" t="s">
        <v>501</v>
      </c>
      <c r="I9" s="85">
        <v>188061</v>
      </c>
      <c r="J9" s="242">
        <v>213148</v>
      </c>
      <c r="K9" s="11" t="s">
        <v>534</v>
      </c>
      <c r="L9" s="195">
        <v>140</v>
      </c>
      <c r="M9" s="91">
        <v>0</v>
      </c>
      <c r="N9" s="85" t="s">
        <v>502</v>
      </c>
      <c r="O9" s="85" t="s">
        <v>581</v>
      </c>
      <c r="P9" s="243" t="s">
        <v>503</v>
      </c>
      <c r="Q9" s="89" t="s">
        <v>465</v>
      </c>
      <c r="R9" s="232">
        <v>2100000</v>
      </c>
      <c r="S9" s="232">
        <v>2100000</v>
      </c>
      <c r="T9" s="233">
        <v>0</v>
      </c>
      <c r="U9" s="233">
        <v>0</v>
      </c>
    </row>
    <row r="10" spans="1:38" ht="16.5" thickBot="1" x14ac:dyDescent="0.3">
      <c r="A10" s="421" t="s">
        <v>567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3"/>
      <c r="R10" s="240">
        <f>SUM(R6:R9)</f>
        <v>15000000</v>
      </c>
      <c r="S10" s="240">
        <f t="shared" ref="S10:T10" si="0">SUM(S6:S9)</f>
        <v>15000000</v>
      </c>
      <c r="T10" s="216">
        <f t="shared" si="0"/>
        <v>0</v>
      </c>
      <c r="U10" s="216">
        <f t="shared" ref="U10" si="1">SUM(U6:U9)</f>
        <v>0</v>
      </c>
    </row>
  </sheetData>
  <mergeCells count="23">
    <mergeCell ref="A1:AL1"/>
    <mergeCell ref="A2:AL2"/>
    <mergeCell ref="A3:F3"/>
    <mergeCell ref="N4:N5"/>
    <mergeCell ref="A4:A5"/>
    <mergeCell ref="B4:B5"/>
    <mergeCell ref="C4:C5"/>
    <mergeCell ref="D4:D5"/>
    <mergeCell ref="E4:E5"/>
    <mergeCell ref="F4:F5"/>
    <mergeCell ref="G4:H4"/>
    <mergeCell ref="I4:J4"/>
    <mergeCell ref="K4:K5"/>
    <mergeCell ref="U4:U5"/>
    <mergeCell ref="A10:Q10"/>
    <mergeCell ref="T4:T5"/>
    <mergeCell ref="O4:O5"/>
    <mergeCell ref="P4:P5"/>
    <mergeCell ref="Q4:Q5"/>
    <mergeCell ref="L4:L5"/>
    <mergeCell ref="M4:M5"/>
    <mergeCell ref="R4:R5"/>
    <mergeCell ref="S4:S5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zoomScale="70" zoomScaleNormal="70" workbookViewId="0">
      <pane ySplit="5" topLeftCell="A6" activePane="bottomLeft" state="frozen"/>
      <selection pane="bottomLeft" activeCell="W8" sqref="W8"/>
    </sheetView>
  </sheetViews>
  <sheetFormatPr baseColWidth="10" defaultRowHeight="14.25" x14ac:dyDescent="0.2"/>
  <cols>
    <col min="1" max="1" width="5.140625" style="43" customWidth="1"/>
    <col min="2" max="2" width="7.85546875" style="49" bestFit="1" customWidth="1"/>
    <col min="3" max="3" width="13.85546875" style="49" customWidth="1"/>
    <col min="4" max="4" width="21.42578125" style="47" hidden="1" customWidth="1"/>
    <col min="5" max="5" width="23.5703125" style="47" hidden="1" customWidth="1"/>
    <col min="6" max="6" width="44.5703125" style="49" customWidth="1"/>
    <col min="7" max="7" width="23" style="49" customWidth="1"/>
    <col min="8" max="8" width="25.5703125" style="49" customWidth="1"/>
    <col min="9" max="9" width="13.28515625" style="49" customWidth="1"/>
    <col min="10" max="10" width="15.5703125" style="43" customWidth="1"/>
    <col min="11" max="11" width="16.140625" style="43" customWidth="1"/>
    <col min="12" max="12" width="16.42578125" style="43" customWidth="1"/>
    <col min="13" max="13" width="16.140625" style="43" customWidth="1"/>
    <col min="14" max="14" width="27.5703125" style="46" customWidth="1"/>
    <col min="15" max="15" width="25.7109375" style="46" customWidth="1"/>
    <col min="16" max="16" width="15.85546875" style="46" customWidth="1"/>
    <col min="17" max="17" width="21.85546875" style="46" customWidth="1"/>
    <col min="18" max="18" width="27.5703125" style="46" customWidth="1"/>
    <col min="19" max="19" width="23.5703125" style="46" customWidth="1"/>
    <col min="20" max="20" width="31" style="46" customWidth="1"/>
    <col min="21" max="21" width="27.7109375" style="43" customWidth="1"/>
    <col min="22" max="22" width="11.42578125" style="43" customWidth="1"/>
    <col min="23" max="16384" width="11.42578125" style="43"/>
  </cols>
  <sheetData>
    <row r="1" spans="1:38" ht="18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</row>
    <row r="2" spans="1:38" ht="18" customHeight="1" x14ac:dyDescent="0.25">
      <c r="A2" s="401" t="s">
        <v>584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/>
      <c r="AL2" s="401"/>
    </row>
    <row r="3" spans="1:38" ht="18" customHeight="1" thickBot="1" x14ac:dyDescent="0.3">
      <c r="A3" s="383" t="s">
        <v>565</v>
      </c>
      <c r="B3" s="383"/>
      <c r="C3" s="383"/>
      <c r="D3" s="383"/>
      <c r="E3" s="383"/>
      <c r="F3" s="383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AF3" s="101"/>
      <c r="AG3" s="101"/>
      <c r="AH3" s="101"/>
      <c r="AI3" s="101"/>
      <c r="AJ3" s="101"/>
      <c r="AK3" s="101"/>
      <c r="AL3" s="101"/>
    </row>
    <row r="4" spans="1:38" s="12" customFormat="1" ht="30" customHeight="1" thickBot="1" x14ac:dyDescent="0.25">
      <c r="A4" s="428" t="s">
        <v>1</v>
      </c>
      <c r="B4" s="430" t="s">
        <v>2</v>
      </c>
      <c r="C4" s="430" t="s">
        <v>356</v>
      </c>
      <c r="D4" s="430" t="s">
        <v>357</v>
      </c>
      <c r="E4" s="430" t="s">
        <v>358</v>
      </c>
      <c r="F4" s="432" t="s">
        <v>3</v>
      </c>
      <c r="G4" s="434" t="s">
        <v>4</v>
      </c>
      <c r="H4" s="435"/>
      <c r="I4" s="436" t="s">
        <v>5</v>
      </c>
      <c r="J4" s="437"/>
      <c r="K4" s="426" t="s">
        <v>352</v>
      </c>
      <c r="L4" s="426" t="s">
        <v>425</v>
      </c>
      <c r="M4" s="426" t="s">
        <v>359</v>
      </c>
      <c r="N4" s="426" t="s">
        <v>426</v>
      </c>
      <c r="O4" s="426" t="s">
        <v>427</v>
      </c>
      <c r="P4" s="426" t="s">
        <v>428</v>
      </c>
      <c r="Q4" s="426" t="s">
        <v>429</v>
      </c>
      <c r="R4" s="424" t="s">
        <v>354</v>
      </c>
      <c r="S4" s="424" t="s">
        <v>355</v>
      </c>
      <c r="T4" s="424" t="s">
        <v>116</v>
      </c>
      <c r="U4" s="424" t="s">
        <v>605</v>
      </c>
    </row>
    <row r="5" spans="1:38" s="12" customFormat="1" ht="29.25" customHeight="1" thickBot="1" x14ac:dyDescent="0.25">
      <c r="A5" s="440"/>
      <c r="B5" s="441"/>
      <c r="C5" s="441"/>
      <c r="D5" s="441"/>
      <c r="E5" s="441"/>
      <c r="F5" s="442"/>
      <c r="G5" s="16" t="s">
        <v>6</v>
      </c>
      <c r="H5" s="16" t="s">
        <v>117</v>
      </c>
      <c r="I5" s="17" t="s">
        <v>7</v>
      </c>
      <c r="J5" s="17" t="s">
        <v>8</v>
      </c>
      <c r="K5" s="439"/>
      <c r="L5" s="439"/>
      <c r="M5" s="439"/>
      <c r="N5" s="439"/>
      <c r="O5" s="439"/>
      <c r="P5" s="439"/>
      <c r="Q5" s="439"/>
      <c r="R5" s="438"/>
      <c r="S5" s="438"/>
      <c r="T5" s="438"/>
      <c r="U5" s="438"/>
    </row>
    <row r="6" spans="1:38" s="44" customFormat="1" ht="38.25" x14ac:dyDescent="0.2">
      <c r="A6" s="93">
        <v>1</v>
      </c>
      <c r="B6" s="244">
        <v>73272</v>
      </c>
      <c r="C6" s="13" t="s">
        <v>533</v>
      </c>
      <c r="D6" s="132"/>
      <c r="E6" s="132"/>
      <c r="F6" s="245" t="s">
        <v>504</v>
      </c>
      <c r="G6" s="131" t="s">
        <v>134</v>
      </c>
      <c r="H6" s="131" t="s">
        <v>505</v>
      </c>
      <c r="I6" s="222">
        <v>261661</v>
      </c>
      <c r="J6" s="222">
        <v>274529</v>
      </c>
      <c r="K6" s="14" t="s">
        <v>479</v>
      </c>
      <c r="L6" s="246">
        <v>225</v>
      </c>
      <c r="M6" s="94">
        <v>0</v>
      </c>
      <c r="N6" s="148" t="s">
        <v>530</v>
      </c>
      <c r="O6" s="148" t="s">
        <v>531</v>
      </c>
      <c r="P6" s="26" t="s">
        <v>432</v>
      </c>
      <c r="Q6" s="26" t="s">
        <v>532</v>
      </c>
      <c r="R6" s="63">
        <v>930500</v>
      </c>
      <c r="S6" s="63">
        <v>0</v>
      </c>
      <c r="T6" s="95">
        <v>0</v>
      </c>
      <c r="U6" s="95">
        <v>0</v>
      </c>
    </row>
    <row r="7" spans="1:38" s="44" customFormat="1" ht="38.25" x14ac:dyDescent="0.2">
      <c r="A7" s="3">
        <v>2</v>
      </c>
      <c r="B7" s="5">
        <v>73385</v>
      </c>
      <c r="C7" s="4" t="s">
        <v>533</v>
      </c>
      <c r="D7" s="25"/>
      <c r="E7" s="25"/>
      <c r="F7" s="60" t="s">
        <v>506</v>
      </c>
      <c r="G7" s="38" t="s">
        <v>38</v>
      </c>
      <c r="H7" s="38" t="s">
        <v>507</v>
      </c>
      <c r="I7" s="29">
        <v>166523</v>
      </c>
      <c r="J7" s="29">
        <v>171984</v>
      </c>
      <c r="K7" s="6" t="s">
        <v>479</v>
      </c>
      <c r="L7" s="18">
        <v>225</v>
      </c>
      <c r="M7" s="8">
        <v>0</v>
      </c>
      <c r="N7" s="57" t="s">
        <v>530</v>
      </c>
      <c r="O7" s="57" t="s">
        <v>531</v>
      </c>
      <c r="P7" s="15" t="s">
        <v>432</v>
      </c>
      <c r="Q7" s="15" t="s">
        <v>532</v>
      </c>
      <c r="R7" s="62">
        <v>955500</v>
      </c>
      <c r="S7" s="62">
        <v>0</v>
      </c>
      <c r="T7" s="90">
        <v>0</v>
      </c>
      <c r="U7" s="90">
        <v>0</v>
      </c>
    </row>
    <row r="8" spans="1:38" s="44" customFormat="1" ht="38.25" x14ac:dyDescent="0.2">
      <c r="A8" s="7">
        <v>3</v>
      </c>
      <c r="B8" s="5">
        <v>73385</v>
      </c>
      <c r="C8" s="4" t="s">
        <v>533</v>
      </c>
      <c r="D8" s="25"/>
      <c r="E8" s="25"/>
      <c r="F8" s="60" t="s">
        <v>508</v>
      </c>
      <c r="G8" s="38" t="s">
        <v>50</v>
      </c>
      <c r="H8" s="38" t="s">
        <v>51</v>
      </c>
      <c r="I8" s="29">
        <v>266454</v>
      </c>
      <c r="J8" s="29">
        <v>286369</v>
      </c>
      <c r="K8" s="6" t="s">
        <v>479</v>
      </c>
      <c r="L8" s="18">
        <v>225</v>
      </c>
      <c r="M8" s="8">
        <v>0</v>
      </c>
      <c r="N8" s="57" t="s">
        <v>530</v>
      </c>
      <c r="O8" s="57" t="s">
        <v>531</v>
      </c>
      <c r="P8" s="15" t="s">
        <v>432</v>
      </c>
      <c r="Q8" s="15" t="s">
        <v>532</v>
      </c>
      <c r="R8" s="62">
        <v>955500</v>
      </c>
      <c r="S8" s="62">
        <v>0</v>
      </c>
      <c r="T8" s="90">
        <v>0</v>
      </c>
      <c r="U8" s="90">
        <v>0</v>
      </c>
    </row>
    <row r="9" spans="1:38" s="44" customFormat="1" ht="38.25" x14ac:dyDescent="0.2">
      <c r="A9" s="7">
        <v>4</v>
      </c>
      <c r="B9" s="5">
        <v>73334</v>
      </c>
      <c r="C9" s="4" t="s">
        <v>533</v>
      </c>
      <c r="D9" s="25"/>
      <c r="E9" s="25"/>
      <c r="F9" s="60" t="s">
        <v>509</v>
      </c>
      <c r="G9" s="38" t="s">
        <v>67</v>
      </c>
      <c r="H9" s="38" t="s">
        <v>216</v>
      </c>
      <c r="I9" s="29">
        <v>97024</v>
      </c>
      <c r="J9" s="29">
        <v>93220</v>
      </c>
      <c r="K9" s="6" t="s">
        <v>479</v>
      </c>
      <c r="L9" s="18">
        <v>225</v>
      </c>
      <c r="M9" s="8">
        <v>0</v>
      </c>
      <c r="N9" s="57" t="s">
        <v>530</v>
      </c>
      <c r="O9" s="57" t="s">
        <v>531</v>
      </c>
      <c r="P9" s="15" t="s">
        <v>432</v>
      </c>
      <c r="Q9" s="15" t="s">
        <v>532</v>
      </c>
      <c r="R9" s="62">
        <v>955500</v>
      </c>
      <c r="S9" s="62">
        <v>0</v>
      </c>
      <c r="T9" s="90">
        <v>0</v>
      </c>
      <c r="U9" s="90">
        <v>0</v>
      </c>
    </row>
    <row r="10" spans="1:38" ht="38.25" x14ac:dyDescent="0.2">
      <c r="A10" s="3">
        <v>5</v>
      </c>
      <c r="B10" s="5">
        <v>73320</v>
      </c>
      <c r="C10" s="4" t="s">
        <v>533</v>
      </c>
      <c r="D10" s="40"/>
      <c r="E10" s="40"/>
      <c r="F10" s="60" t="s">
        <v>510</v>
      </c>
      <c r="G10" s="38" t="s">
        <v>73</v>
      </c>
      <c r="H10" s="38" t="s">
        <v>74</v>
      </c>
      <c r="I10" s="29">
        <v>82005</v>
      </c>
      <c r="J10" s="29">
        <v>83327</v>
      </c>
      <c r="K10" s="6" t="s">
        <v>479</v>
      </c>
      <c r="L10" s="18">
        <v>225</v>
      </c>
      <c r="M10" s="8">
        <v>0</v>
      </c>
      <c r="N10" s="57" t="s">
        <v>530</v>
      </c>
      <c r="O10" s="57" t="s">
        <v>531</v>
      </c>
      <c r="P10" s="15" t="s">
        <v>432</v>
      </c>
      <c r="Q10" s="15" t="s">
        <v>532</v>
      </c>
      <c r="R10" s="62">
        <v>955500</v>
      </c>
      <c r="S10" s="62">
        <v>0</v>
      </c>
      <c r="T10" s="90">
        <v>0</v>
      </c>
      <c r="U10" s="90">
        <v>0</v>
      </c>
    </row>
    <row r="11" spans="1:38" ht="38.25" x14ac:dyDescent="0.2">
      <c r="A11" s="7">
        <v>6</v>
      </c>
      <c r="B11" s="5">
        <v>73305</v>
      </c>
      <c r="C11" s="4" t="s">
        <v>533</v>
      </c>
      <c r="D11" s="40"/>
      <c r="E11" s="40"/>
      <c r="F11" s="60" t="s">
        <v>511</v>
      </c>
      <c r="G11" s="38" t="s">
        <v>80</v>
      </c>
      <c r="H11" s="38" t="s">
        <v>512</v>
      </c>
      <c r="I11" s="29">
        <v>482509</v>
      </c>
      <c r="J11" s="29">
        <v>488438</v>
      </c>
      <c r="K11" s="6" t="s">
        <v>479</v>
      </c>
      <c r="L11" s="18">
        <v>225</v>
      </c>
      <c r="M11" s="8">
        <v>0</v>
      </c>
      <c r="N11" s="57" t="s">
        <v>530</v>
      </c>
      <c r="O11" s="57" t="s">
        <v>531</v>
      </c>
      <c r="P11" s="15" t="s">
        <v>432</v>
      </c>
      <c r="Q11" s="15" t="s">
        <v>532</v>
      </c>
      <c r="R11" s="62">
        <v>805500</v>
      </c>
      <c r="S11" s="62">
        <v>0</v>
      </c>
      <c r="T11" s="90">
        <v>0</v>
      </c>
      <c r="U11" s="90">
        <v>0</v>
      </c>
    </row>
    <row r="12" spans="1:38" ht="38.25" x14ac:dyDescent="0.2">
      <c r="A12" s="7">
        <v>7</v>
      </c>
      <c r="B12" s="5">
        <v>73303</v>
      </c>
      <c r="C12" s="4" t="s">
        <v>533</v>
      </c>
      <c r="D12" s="40"/>
      <c r="E12" s="40"/>
      <c r="F12" s="60" t="s">
        <v>513</v>
      </c>
      <c r="G12" s="38" t="s">
        <v>50</v>
      </c>
      <c r="H12" s="38" t="s">
        <v>514</v>
      </c>
      <c r="I12" s="29">
        <v>97705</v>
      </c>
      <c r="J12" s="29">
        <v>105000</v>
      </c>
      <c r="K12" s="6" t="s">
        <v>479</v>
      </c>
      <c r="L12" s="18">
        <v>225</v>
      </c>
      <c r="M12" s="8">
        <v>0</v>
      </c>
      <c r="N12" s="57" t="s">
        <v>530</v>
      </c>
      <c r="O12" s="57" t="s">
        <v>531</v>
      </c>
      <c r="P12" s="15" t="s">
        <v>432</v>
      </c>
      <c r="Q12" s="15" t="s">
        <v>532</v>
      </c>
      <c r="R12" s="62">
        <v>955500</v>
      </c>
      <c r="S12" s="62">
        <v>0</v>
      </c>
      <c r="T12" s="90">
        <v>0</v>
      </c>
      <c r="U12" s="90">
        <v>0</v>
      </c>
    </row>
    <row r="13" spans="1:38" ht="38.25" x14ac:dyDescent="0.2">
      <c r="A13" s="3">
        <v>8</v>
      </c>
      <c r="B13" s="5">
        <v>73283</v>
      </c>
      <c r="C13" s="4" t="s">
        <v>533</v>
      </c>
      <c r="D13" s="40"/>
      <c r="E13" s="40"/>
      <c r="F13" s="60" t="s">
        <v>515</v>
      </c>
      <c r="G13" s="38" t="s">
        <v>516</v>
      </c>
      <c r="H13" s="38" t="s">
        <v>517</v>
      </c>
      <c r="I13" s="29">
        <v>118009</v>
      </c>
      <c r="J13" s="29">
        <v>119912</v>
      </c>
      <c r="K13" s="6" t="s">
        <v>479</v>
      </c>
      <c r="L13" s="18">
        <v>225</v>
      </c>
      <c r="M13" s="8">
        <v>0</v>
      </c>
      <c r="N13" s="57" t="s">
        <v>530</v>
      </c>
      <c r="O13" s="57" t="s">
        <v>531</v>
      </c>
      <c r="P13" s="15" t="s">
        <v>432</v>
      </c>
      <c r="Q13" s="15" t="s">
        <v>532</v>
      </c>
      <c r="R13" s="62">
        <v>780275</v>
      </c>
      <c r="S13" s="62">
        <v>0</v>
      </c>
      <c r="T13" s="90">
        <v>0</v>
      </c>
      <c r="U13" s="90">
        <v>0</v>
      </c>
    </row>
    <row r="14" spans="1:38" ht="38.25" x14ac:dyDescent="0.2">
      <c r="A14" s="7">
        <v>9</v>
      </c>
      <c r="B14" s="5">
        <v>72447</v>
      </c>
      <c r="C14" s="4" t="s">
        <v>533</v>
      </c>
      <c r="D14" s="40"/>
      <c r="E14" s="40"/>
      <c r="F14" s="60" t="s">
        <v>518</v>
      </c>
      <c r="G14" s="38" t="s">
        <v>84</v>
      </c>
      <c r="H14" s="38" t="s">
        <v>519</v>
      </c>
      <c r="I14" s="29">
        <v>331174</v>
      </c>
      <c r="J14" s="29">
        <v>327224</v>
      </c>
      <c r="K14" s="6" t="s">
        <v>479</v>
      </c>
      <c r="L14" s="18">
        <v>225</v>
      </c>
      <c r="M14" s="8">
        <v>0</v>
      </c>
      <c r="N14" s="57" t="s">
        <v>530</v>
      </c>
      <c r="O14" s="57" t="s">
        <v>531</v>
      </c>
      <c r="P14" s="15" t="s">
        <v>432</v>
      </c>
      <c r="Q14" s="15" t="s">
        <v>532</v>
      </c>
      <c r="R14" s="62">
        <v>779066</v>
      </c>
      <c r="S14" s="62">
        <v>0</v>
      </c>
      <c r="T14" s="90">
        <v>0</v>
      </c>
      <c r="U14" s="90">
        <v>0</v>
      </c>
    </row>
    <row r="15" spans="1:38" ht="38.25" x14ac:dyDescent="0.2">
      <c r="A15" s="7">
        <v>10</v>
      </c>
      <c r="B15" s="5">
        <v>72433</v>
      </c>
      <c r="C15" s="4" t="s">
        <v>533</v>
      </c>
      <c r="D15" s="40"/>
      <c r="E15" s="40"/>
      <c r="F15" s="60" t="s">
        <v>518</v>
      </c>
      <c r="G15" s="38" t="s">
        <v>48</v>
      </c>
      <c r="H15" s="38" t="s">
        <v>48</v>
      </c>
      <c r="I15" s="29">
        <v>96560</v>
      </c>
      <c r="J15" s="29">
        <v>98537</v>
      </c>
      <c r="K15" s="6" t="s">
        <v>479</v>
      </c>
      <c r="L15" s="18">
        <v>225</v>
      </c>
      <c r="M15" s="8">
        <v>0</v>
      </c>
      <c r="N15" s="57" t="s">
        <v>530</v>
      </c>
      <c r="O15" s="57" t="s">
        <v>531</v>
      </c>
      <c r="P15" s="15" t="s">
        <v>432</v>
      </c>
      <c r="Q15" s="15" t="s">
        <v>532</v>
      </c>
      <c r="R15" s="62">
        <v>987366</v>
      </c>
      <c r="S15" s="62">
        <v>0</v>
      </c>
      <c r="T15" s="90">
        <v>0</v>
      </c>
      <c r="U15" s="90">
        <v>0</v>
      </c>
    </row>
    <row r="16" spans="1:38" ht="38.25" x14ac:dyDescent="0.2">
      <c r="A16" s="3">
        <v>11</v>
      </c>
      <c r="B16" s="5">
        <v>72346</v>
      </c>
      <c r="C16" s="4" t="s">
        <v>533</v>
      </c>
      <c r="D16" s="40"/>
      <c r="E16" s="40"/>
      <c r="F16" s="60" t="s">
        <v>520</v>
      </c>
      <c r="G16" s="38" t="s">
        <v>112</v>
      </c>
      <c r="H16" s="38" t="s">
        <v>521</v>
      </c>
      <c r="I16" s="29">
        <v>151946</v>
      </c>
      <c r="J16" s="29">
        <v>152233</v>
      </c>
      <c r="K16" s="6" t="s">
        <v>479</v>
      </c>
      <c r="L16" s="18">
        <v>225</v>
      </c>
      <c r="M16" s="8">
        <v>0</v>
      </c>
      <c r="N16" s="57" t="s">
        <v>530</v>
      </c>
      <c r="O16" s="57" t="s">
        <v>531</v>
      </c>
      <c r="P16" s="15" t="s">
        <v>432</v>
      </c>
      <c r="Q16" s="15" t="s">
        <v>532</v>
      </c>
      <c r="R16" s="62">
        <v>839065</v>
      </c>
      <c r="S16" s="62">
        <v>0</v>
      </c>
      <c r="T16" s="90">
        <v>0</v>
      </c>
      <c r="U16" s="90">
        <v>0</v>
      </c>
    </row>
    <row r="17" spans="1:21" ht="38.25" x14ac:dyDescent="0.2">
      <c r="A17" s="7">
        <v>12</v>
      </c>
      <c r="B17" s="5">
        <v>72343</v>
      </c>
      <c r="C17" s="4" t="s">
        <v>533</v>
      </c>
      <c r="D17" s="40"/>
      <c r="E17" s="40"/>
      <c r="F17" s="60" t="s">
        <v>522</v>
      </c>
      <c r="G17" s="38" t="s">
        <v>523</v>
      </c>
      <c r="H17" s="38" t="s">
        <v>524</v>
      </c>
      <c r="I17" s="29">
        <v>196277</v>
      </c>
      <c r="J17" s="29">
        <v>189335</v>
      </c>
      <c r="K17" s="6" t="s">
        <v>479</v>
      </c>
      <c r="L17" s="18">
        <v>225</v>
      </c>
      <c r="M17" s="8">
        <v>0</v>
      </c>
      <c r="N17" s="57" t="s">
        <v>530</v>
      </c>
      <c r="O17" s="57" t="s">
        <v>531</v>
      </c>
      <c r="P17" s="15" t="s">
        <v>432</v>
      </c>
      <c r="Q17" s="15" t="s">
        <v>532</v>
      </c>
      <c r="R17" s="62">
        <v>987365</v>
      </c>
      <c r="S17" s="62">
        <v>0</v>
      </c>
      <c r="T17" s="90">
        <v>0</v>
      </c>
      <c r="U17" s="90">
        <v>0</v>
      </c>
    </row>
    <row r="18" spans="1:21" ht="38.25" x14ac:dyDescent="0.2">
      <c r="A18" s="7">
        <v>13</v>
      </c>
      <c r="B18" s="5">
        <v>72189</v>
      </c>
      <c r="C18" s="4" t="s">
        <v>533</v>
      </c>
      <c r="D18" s="40"/>
      <c r="E18" s="40"/>
      <c r="F18" s="60" t="s">
        <v>525</v>
      </c>
      <c r="G18" s="38" t="s">
        <v>526</v>
      </c>
      <c r="H18" s="38" t="s">
        <v>527</v>
      </c>
      <c r="I18" s="29">
        <v>115244</v>
      </c>
      <c r="J18" s="29">
        <v>122372</v>
      </c>
      <c r="K18" s="6" t="s">
        <v>479</v>
      </c>
      <c r="L18" s="18">
        <v>225</v>
      </c>
      <c r="M18" s="8">
        <v>0</v>
      </c>
      <c r="N18" s="57" t="s">
        <v>530</v>
      </c>
      <c r="O18" s="57" t="s">
        <v>531</v>
      </c>
      <c r="P18" s="15" t="s">
        <v>432</v>
      </c>
      <c r="Q18" s="15" t="s">
        <v>532</v>
      </c>
      <c r="R18" s="62">
        <v>927365</v>
      </c>
      <c r="S18" s="62">
        <v>0</v>
      </c>
      <c r="T18" s="90">
        <v>0</v>
      </c>
      <c r="U18" s="90">
        <v>0</v>
      </c>
    </row>
    <row r="19" spans="1:21" ht="39" thickBot="1" x14ac:dyDescent="0.25">
      <c r="A19" s="247">
        <v>14</v>
      </c>
      <c r="B19" s="248">
        <v>73324</v>
      </c>
      <c r="C19" s="10" t="s">
        <v>533</v>
      </c>
      <c r="D19" s="249"/>
      <c r="E19" s="249"/>
      <c r="F19" s="250" t="s">
        <v>528</v>
      </c>
      <c r="G19" s="137" t="s">
        <v>10</v>
      </c>
      <c r="H19" s="137" t="s">
        <v>529</v>
      </c>
      <c r="I19" s="224">
        <v>187776</v>
      </c>
      <c r="J19" s="224">
        <v>193882</v>
      </c>
      <c r="K19" s="11" t="s">
        <v>479</v>
      </c>
      <c r="L19" s="251">
        <v>225</v>
      </c>
      <c r="M19" s="91">
        <v>0</v>
      </c>
      <c r="N19" s="85" t="s">
        <v>530</v>
      </c>
      <c r="O19" s="85" t="s">
        <v>531</v>
      </c>
      <c r="P19" s="92" t="s">
        <v>432</v>
      </c>
      <c r="Q19" s="92" t="s">
        <v>532</v>
      </c>
      <c r="R19" s="232">
        <v>110500</v>
      </c>
      <c r="S19" s="232">
        <v>0</v>
      </c>
      <c r="T19" s="233">
        <v>0</v>
      </c>
      <c r="U19" s="233">
        <v>0</v>
      </c>
    </row>
    <row r="20" spans="1:21" ht="16.5" thickBot="1" x14ac:dyDescent="0.3">
      <c r="A20" s="421" t="s">
        <v>567</v>
      </c>
      <c r="B20" s="422"/>
      <c r="C20" s="422"/>
      <c r="D20" s="422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3"/>
      <c r="R20" s="240">
        <f>SUM(R6:R19)</f>
        <v>11924502</v>
      </c>
      <c r="S20" s="240">
        <f t="shared" ref="S20:T20" si="0">SUM(S6:S19)</f>
        <v>0</v>
      </c>
      <c r="T20" s="216">
        <f t="shared" si="0"/>
        <v>0</v>
      </c>
      <c r="U20" s="216">
        <f t="shared" ref="U20" si="1">SUM(U6:U19)</f>
        <v>0</v>
      </c>
    </row>
  </sheetData>
  <mergeCells count="23">
    <mergeCell ref="A1:AL1"/>
    <mergeCell ref="A2:AL2"/>
    <mergeCell ref="A3:F3"/>
    <mergeCell ref="N4:N5"/>
    <mergeCell ref="A4:A5"/>
    <mergeCell ref="B4:B5"/>
    <mergeCell ref="C4:C5"/>
    <mergeCell ref="D4:D5"/>
    <mergeCell ref="E4:E5"/>
    <mergeCell ref="F4:F5"/>
    <mergeCell ref="G4:H4"/>
    <mergeCell ref="I4:J4"/>
    <mergeCell ref="K4:K5"/>
    <mergeCell ref="U4:U5"/>
    <mergeCell ref="A20:Q20"/>
    <mergeCell ref="T4:T5"/>
    <mergeCell ref="O4:O5"/>
    <mergeCell ref="P4:P5"/>
    <mergeCell ref="Q4:Q5"/>
    <mergeCell ref="L4:L5"/>
    <mergeCell ref="M4:M5"/>
    <mergeCell ref="R4:R5"/>
    <mergeCell ref="S4:S5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DGC</vt:lpstr>
      <vt:lpstr>FSS</vt:lpstr>
      <vt:lpstr>UCEE 14 y 96</vt:lpstr>
      <vt:lpstr>UDEVIPO</vt:lpstr>
      <vt:lpstr>INSIVUMEH</vt:lpstr>
      <vt:lpstr>PROVIAL</vt:lpstr>
      <vt:lpstr>FONDETEL</vt:lpstr>
      <vt:lpstr>TGW</vt:lpstr>
      <vt:lpstr>DGC!Área_de_impresión</vt:lpstr>
      <vt:lpstr>DGC!Títulos_a_imprimir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</dc:creator>
  <cp:lastModifiedBy>Luz Maria Urcuyo Mendoza</cp:lastModifiedBy>
  <cp:lastPrinted>2016-10-18T22:32:19Z</cp:lastPrinted>
  <dcterms:created xsi:type="dcterms:W3CDTF">2016-08-16T18:19:05Z</dcterms:created>
  <dcterms:modified xsi:type="dcterms:W3CDTF">2016-12-30T23:49:51Z</dcterms:modified>
</cp:coreProperties>
</file>