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80" windowHeight="11640"/>
  </bookViews>
  <sheets>
    <sheet name="con presupuesto aprobado" sheetId="3" r:id="rId1"/>
  </sheets>
  <calcPr calcId="144525"/>
</workbook>
</file>

<file path=xl/calcChain.xml><?xml version="1.0" encoding="utf-8"?>
<calcChain xmlns="http://schemas.openxmlformats.org/spreadsheetml/2006/main">
  <c r="K23" i="3" l="1"/>
  <c r="K24" i="3"/>
  <c r="K25" i="3"/>
  <c r="L23" i="3"/>
  <c r="L24" i="3"/>
  <c r="L25" i="3"/>
  <c r="J25" i="3"/>
  <c r="H7" i="3"/>
  <c r="H26" i="3" s="1"/>
  <c r="J23" i="3" l="1"/>
  <c r="J24" i="3"/>
  <c r="I12" i="3"/>
  <c r="I26" i="3" s="1"/>
  <c r="J15" i="3"/>
  <c r="J16" i="3"/>
  <c r="J13" i="3"/>
  <c r="J8" i="3"/>
  <c r="J9" i="3"/>
  <c r="J11" i="3"/>
  <c r="J10" i="3"/>
  <c r="J12" i="3"/>
  <c r="J18" i="3"/>
  <c r="J17" i="3"/>
  <c r="J14" i="3"/>
  <c r="J20" i="3"/>
  <c r="J19" i="3"/>
  <c r="J21" i="3"/>
  <c r="J22" i="3"/>
  <c r="J7" i="3"/>
  <c r="J26" i="3" s="1"/>
  <c r="F26" i="3"/>
  <c r="E26" i="3"/>
  <c r="C26" i="3"/>
  <c r="B26" i="3"/>
  <c r="D22" i="3"/>
  <c r="G22" i="3" s="1"/>
  <c r="D21" i="3"/>
  <c r="G21" i="3" s="1"/>
  <c r="D19" i="3"/>
  <c r="G19" i="3" s="1"/>
  <c r="D20" i="3"/>
  <c r="G20" i="3" s="1"/>
  <c r="D14" i="3"/>
  <c r="G14" i="3" s="1"/>
  <c r="D17" i="3"/>
  <c r="G17" i="3" s="1"/>
  <c r="L17" i="3" s="1"/>
  <c r="D18" i="3"/>
  <c r="G18" i="3" s="1"/>
  <c r="D13" i="3"/>
  <c r="G13" i="3" s="1"/>
  <c r="D16" i="3"/>
  <c r="G16" i="3" s="1"/>
  <c r="D15" i="3"/>
  <c r="G15" i="3" s="1"/>
  <c r="D12" i="3"/>
  <c r="G12" i="3" s="1"/>
  <c r="L12" i="3" s="1"/>
  <c r="D10" i="3"/>
  <c r="G10" i="3" s="1"/>
  <c r="L10" i="3" s="1"/>
  <c r="D11" i="3"/>
  <c r="G11" i="3" s="1"/>
  <c r="L11" i="3" s="1"/>
  <c r="D9" i="3"/>
  <c r="G9" i="3" s="1"/>
  <c r="L9" i="3" s="1"/>
  <c r="D8" i="3"/>
  <c r="G8" i="3" s="1"/>
  <c r="D7" i="3"/>
  <c r="L16" i="3" l="1"/>
  <c r="D26" i="3"/>
  <c r="L22" i="3"/>
  <c r="L19" i="3"/>
  <c r="L14" i="3"/>
  <c r="L18" i="3"/>
  <c r="K10" i="3"/>
  <c r="K9" i="3"/>
  <c r="L13" i="3"/>
  <c r="L15" i="3"/>
  <c r="G7" i="3"/>
  <c r="L7" i="3" s="1"/>
  <c r="L21" i="3"/>
  <c r="L20" i="3"/>
  <c r="K17" i="3"/>
  <c r="K12" i="3"/>
  <c r="K11" i="3"/>
  <c r="L8" i="3"/>
  <c r="K16" i="3"/>
  <c r="K7" i="3"/>
  <c r="K22" i="3"/>
  <c r="K19" i="3"/>
  <c r="K14" i="3"/>
  <c r="K18" i="3"/>
  <c r="K8" i="3"/>
  <c r="K21" i="3"/>
  <c r="K20" i="3"/>
  <c r="K13" i="3"/>
  <c r="K15" i="3"/>
  <c r="K26" i="3"/>
  <c r="G26" i="3"/>
  <c r="L26" i="3" l="1"/>
</calcChain>
</file>

<file path=xl/sharedStrings.xml><?xml version="1.0" encoding="utf-8"?>
<sst xmlns="http://schemas.openxmlformats.org/spreadsheetml/2006/main" count="38" uniqueCount="36">
  <si>
    <t>MINISTERIO DE COMUNICACIONES, INFRAESTRUCTURA Y VIVIENDA</t>
  </si>
  <si>
    <t>RECURSOS FINANCIEROS PROGRAMADOS</t>
  </si>
  <si>
    <t>PLAN OPERATIVO ANUAL</t>
  </si>
  <si>
    <t>EJERCICIO FISCAL 2017</t>
  </si>
  <si>
    <t>UNIDAD EJECUTORA</t>
  </si>
  <si>
    <t>DIRECCIÓN SUPERIOR</t>
  </si>
  <si>
    <t>DIRECCION GENERAL DE CAMINOS</t>
  </si>
  <si>
    <t>UNIDAD EJECUTORA DE CONSERVACIÓN VIAL</t>
  </si>
  <si>
    <t>DIRECCIÓN GENERAL DE AERONÁUTICA CIVIL</t>
  </si>
  <si>
    <t>DIRECCCION GENERAL DE TRANSPORTES</t>
  </si>
  <si>
    <t>UNIDAD DE CONSTRUCCIÓN DE EDIFICIOS DEL ESTADO</t>
  </si>
  <si>
    <t xml:space="preserve">INSTITUTO NACIONAL DE SISMOLOGÍA, VULCANOLOGÍA,METEOROLOGÍA E HIDROLOGÍA </t>
  </si>
  <si>
    <t>DIRECCIÓN GENERAL DE CORREOS Y TELEGRÁFOS</t>
  </si>
  <si>
    <t>DIRECCIÓN GENERAL DE RADIODIFUSIÓN Y TELEVISIÓN NACIONAL</t>
  </si>
  <si>
    <t>FONDO PARA EL DESARROLLO DE LA TELEFONÍA</t>
  </si>
  <si>
    <t>SUPERINTENDENCIA DE TELECOMUNICACIONES</t>
  </si>
  <si>
    <t>UNIDAD DE CONTROL Y SUPERVISIÓN DE CABLE</t>
  </si>
  <si>
    <t>DIRECCIÓN GENERAL DE PROTECCIÓN Y SEGURIDAD VIAL</t>
  </si>
  <si>
    <t>UNIDAD PARA EL DESARROLLO DE LA VIVIENDA POPULAR</t>
  </si>
  <si>
    <t>FONDO SOCIAL DE SOLIDARIDAD</t>
  </si>
  <si>
    <t>FONDO PARA LA VIVIENDA</t>
  </si>
  <si>
    <t>TOTAL INSTITUCIONAL</t>
  </si>
  <si>
    <t>PRIMERA VERSIÓN</t>
  </si>
  <si>
    <t xml:space="preserve">FUNCIONAMIENTO Q.
</t>
  </si>
  <si>
    <t xml:space="preserve">INVERSIÓN Q.
</t>
  </si>
  <si>
    <t xml:space="preserve">TOTAL POA Q.
</t>
  </si>
  <si>
    <t xml:space="preserve">DEUDA Q.
</t>
  </si>
  <si>
    <t xml:space="preserve">SENTENCIAS JUDICIALES Q.
</t>
  </si>
  <si>
    <t>PROGRAMA DE RECONSTRUCCIÓN N7</t>
  </si>
  <si>
    <t xml:space="preserve">TOTAL Q.
POA-DEUDA-SENTENCIAS
</t>
  </si>
  <si>
    <t>DIFERENCIA POA - PRESUPUESTO</t>
  </si>
  <si>
    <t xml:space="preserve">TOTAL PRESUPUESTO Q.
 </t>
  </si>
  <si>
    <t>DIFERENCIA 
POA-DEUDA-SENTENCIAS
CON
PRESUPUESTO</t>
  </si>
  <si>
    <t>PRESUPUESTO APROBADO</t>
  </si>
  <si>
    <t>EQUIPAMIENTO Y OTROS BIENES</t>
  </si>
  <si>
    <t>CUOTAS Y APORTES A ORGANISMOS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</si>
</sst>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39997558519241921"/>
        <bgColor rgb="FF000000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Border="1"/>
    <xf numFmtId="0" fontId="1" fillId="0" borderId="9" xfId="1" applyFont="1" applyFill="1" applyBorder="1" applyAlignment="1">
      <alignment wrapText="1"/>
    </xf>
    <xf numFmtId="4" fontId="1" fillId="0" borderId="10" xfId="2" applyNumberFormat="1" applyFont="1" applyFill="1" applyBorder="1" applyAlignment="1">
      <alignment horizontal="right" vertical="center" wrapText="1"/>
    </xf>
    <xf numFmtId="4" fontId="1" fillId="4" borderId="10" xfId="2" applyNumberFormat="1" applyFont="1" applyFill="1" applyBorder="1" applyAlignment="1">
      <alignment horizontal="right" vertical="center" wrapText="1"/>
    </xf>
    <xf numFmtId="4" fontId="1" fillId="4" borderId="11" xfId="2" applyNumberFormat="1" applyFont="1" applyFill="1" applyBorder="1" applyAlignment="1">
      <alignment horizontal="right" vertical="center" wrapText="1"/>
    </xf>
    <xf numFmtId="0" fontId="1" fillId="0" borderId="12" xfId="1" applyFont="1" applyFill="1" applyBorder="1" applyAlignment="1">
      <alignment wrapText="1"/>
    </xf>
    <xf numFmtId="4" fontId="1" fillId="5" borderId="13" xfId="2" applyNumberFormat="1" applyFont="1" applyFill="1" applyBorder="1" applyAlignment="1">
      <alignment horizontal="right" vertical="center" wrapText="1"/>
    </xf>
    <xf numFmtId="4" fontId="1" fillId="4" borderId="13" xfId="2" applyNumberFormat="1" applyFont="1" applyFill="1" applyBorder="1" applyAlignment="1">
      <alignment horizontal="right" vertical="center" wrapText="1"/>
    </xf>
    <xf numFmtId="4" fontId="1" fillId="0" borderId="13" xfId="2" applyNumberFormat="1" applyFont="1" applyFill="1" applyBorder="1" applyAlignment="1">
      <alignment horizontal="right" vertical="center" wrapText="1"/>
    </xf>
    <xf numFmtId="0" fontId="3" fillId="0" borderId="13" xfId="0" applyFont="1" applyFill="1" applyBorder="1"/>
    <xf numFmtId="0" fontId="3" fillId="5" borderId="13" xfId="0" applyFont="1" applyFill="1" applyBorder="1"/>
    <xf numFmtId="4" fontId="1" fillId="0" borderId="13" xfId="2" applyNumberFormat="1" applyFont="1" applyFill="1" applyBorder="1" applyAlignment="1">
      <alignment vertical="center" wrapText="1"/>
    </xf>
    <xf numFmtId="4" fontId="1" fillId="5" borderId="13" xfId="2" applyNumberFormat="1" applyFont="1" applyFill="1" applyBorder="1" applyAlignment="1">
      <alignment vertical="center" wrapText="1"/>
    </xf>
    <xf numFmtId="0" fontId="1" fillId="0" borderId="14" xfId="1" applyFont="1" applyFill="1" applyBorder="1" applyAlignment="1">
      <alignment wrapText="1"/>
    </xf>
    <xf numFmtId="4" fontId="1" fillId="0" borderId="15" xfId="2" applyNumberFormat="1" applyFont="1" applyFill="1" applyBorder="1" applyAlignment="1">
      <alignment vertical="center" wrapText="1"/>
    </xf>
    <xf numFmtId="4" fontId="1" fillId="0" borderId="15" xfId="2" applyNumberFormat="1" applyFont="1" applyFill="1" applyBorder="1" applyAlignment="1">
      <alignment horizontal="right" vertical="center" wrapText="1"/>
    </xf>
    <xf numFmtId="0" fontId="4" fillId="6" borderId="6" xfId="1" applyFont="1" applyFill="1" applyBorder="1"/>
    <xf numFmtId="43" fontId="4" fillId="6" borderId="7" xfId="1" applyNumberFormat="1" applyFont="1" applyFill="1" applyBorder="1"/>
    <xf numFmtId="43" fontId="4" fillId="6" borderId="8" xfId="1" applyNumberFormat="1" applyFont="1" applyFill="1" applyBorder="1"/>
    <xf numFmtId="0" fontId="1" fillId="0" borderId="0" xfId="1" applyFont="1" applyFill="1" applyBorder="1"/>
    <xf numFmtId="43" fontId="1" fillId="0" borderId="0" xfId="1" applyNumberFormat="1" applyFont="1" applyFill="1" applyBorder="1"/>
    <xf numFmtId="43" fontId="3" fillId="0" borderId="0" xfId="0" applyNumberFormat="1" applyFont="1" applyFill="1" applyBorder="1"/>
    <xf numFmtId="4" fontId="1" fillId="4" borderId="23" xfId="2" applyNumberFormat="1" applyFont="1" applyFill="1" applyBorder="1" applyAlignment="1">
      <alignment horizontal="right" vertical="center" wrapText="1"/>
    </xf>
    <xf numFmtId="43" fontId="4" fillId="6" borderId="24" xfId="1" applyNumberFormat="1" applyFont="1" applyFill="1" applyBorder="1"/>
    <xf numFmtId="4" fontId="1" fillId="4" borderId="28" xfId="2" applyNumberFormat="1" applyFont="1" applyFill="1" applyBorder="1" applyAlignment="1">
      <alignment horizontal="right" vertical="center" wrapText="1"/>
    </xf>
    <xf numFmtId="4" fontId="1" fillId="4" borderId="34" xfId="2" applyNumberFormat="1" applyFont="1" applyFill="1" applyBorder="1" applyAlignment="1">
      <alignment horizontal="right" vertical="center" wrapText="1"/>
    </xf>
    <xf numFmtId="4" fontId="1" fillId="4" borderId="35" xfId="2" applyNumberFormat="1" applyFont="1" applyFill="1" applyBorder="1" applyAlignment="1">
      <alignment horizontal="right" vertical="center" wrapText="1"/>
    </xf>
    <xf numFmtId="43" fontId="4" fillId="6" borderId="22" xfId="1" applyNumberFormat="1" applyFont="1" applyFill="1" applyBorder="1"/>
    <xf numFmtId="0" fontId="1" fillId="0" borderId="36" xfId="1" applyFont="1" applyFill="1" applyBorder="1" applyAlignment="1">
      <alignment wrapText="1"/>
    </xf>
    <xf numFmtId="4" fontId="1" fillId="0" borderId="35" xfId="2" applyNumberFormat="1" applyFont="1" applyFill="1" applyBorder="1" applyAlignment="1">
      <alignment horizontal="right" vertical="center" wrapText="1"/>
    </xf>
    <xf numFmtId="4" fontId="1" fillId="0" borderId="35" xfId="2" applyNumberFormat="1" applyFont="1" applyFill="1" applyBorder="1" applyAlignment="1">
      <alignment vertical="center" wrapText="1"/>
    </xf>
    <xf numFmtId="4" fontId="1" fillId="4" borderId="15" xfId="2" applyNumberFormat="1" applyFont="1" applyFill="1" applyBorder="1" applyAlignment="1">
      <alignment horizontal="right" vertical="center" wrapText="1"/>
    </xf>
    <xf numFmtId="4" fontId="1" fillId="0" borderId="17" xfId="2" applyNumberFormat="1" applyFont="1" applyFill="1" applyBorder="1" applyAlignment="1">
      <alignment horizontal="right" vertical="center" wrapText="1"/>
    </xf>
    <xf numFmtId="43" fontId="4" fillId="6" borderId="16" xfId="1" applyNumberFormat="1" applyFont="1" applyFill="1" applyBorder="1"/>
    <xf numFmtId="4" fontId="1" fillId="4" borderId="32" xfId="2" applyNumberFormat="1" applyFont="1" applyFill="1" applyBorder="1" applyAlignment="1">
      <alignment horizontal="right" vertical="center" wrapText="1"/>
    </xf>
    <xf numFmtId="4" fontId="1" fillId="4" borderId="40" xfId="2" applyNumberFormat="1" applyFont="1" applyFill="1" applyBorder="1" applyAlignment="1">
      <alignment horizontal="right" vertical="center" wrapText="1"/>
    </xf>
    <xf numFmtId="4" fontId="1" fillId="0" borderId="18" xfId="2" applyNumberFormat="1" applyFont="1" applyFill="1" applyBorder="1" applyAlignment="1">
      <alignment horizontal="right" vertical="center" wrapText="1"/>
    </xf>
    <xf numFmtId="0" fontId="2" fillId="6" borderId="37" xfId="1" applyFont="1" applyFill="1" applyBorder="1" applyAlignment="1">
      <alignment horizontal="center" vertical="center" wrapText="1"/>
    </xf>
    <xf numFmtId="0" fontId="2" fillId="6" borderId="3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2" fillId="6" borderId="26" xfId="1" applyFont="1" applyFill="1" applyBorder="1" applyAlignment="1">
      <alignment horizontal="center" vertical="top"/>
    </xf>
    <xf numFmtId="0" fontId="2" fillId="6" borderId="27" xfId="1" applyFont="1" applyFill="1" applyBorder="1" applyAlignment="1">
      <alignment horizontal="center" vertical="top"/>
    </xf>
    <xf numFmtId="0" fontId="2" fillId="7" borderId="17" xfId="1" applyFont="1" applyFill="1" applyBorder="1" applyAlignment="1">
      <alignment horizontal="center" vertical="top"/>
    </xf>
    <xf numFmtId="0" fontId="2" fillId="7" borderId="10" xfId="1" applyFont="1" applyFill="1" applyBorder="1" applyAlignment="1">
      <alignment horizontal="center" vertical="top"/>
    </xf>
    <xf numFmtId="0" fontId="2" fillId="7" borderId="23" xfId="1" applyFont="1" applyFill="1" applyBorder="1" applyAlignment="1">
      <alignment horizontal="center" vertical="top"/>
    </xf>
    <xf numFmtId="0" fontId="2" fillId="6" borderId="37" xfId="1" applyFont="1" applyFill="1" applyBorder="1" applyAlignment="1">
      <alignment horizontal="center" vertical="top" wrapText="1"/>
    </xf>
    <xf numFmtId="0" fontId="2" fillId="6" borderId="38" xfId="1" applyFont="1" applyFill="1" applyBorder="1" applyAlignment="1">
      <alignment horizontal="center" vertical="top"/>
    </xf>
    <xf numFmtId="0" fontId="2" fillId="6" borderId="30" xfId="1" applyFont="1" applyFill="1" applyBorder="1" applyAlignment="1">
      <alignment horizontal="center" vertical="center" textRotation="90" wrapText="1"/>
    </xf>
    <xf numFmtId="0" fontId="2" fillId="6" borderId="31" xfId="1" applyFont="1" applyFill="1" applyBorder="1" applyAlignment="1">
      <alignment horizontal="center" vertical="center" textRotation="90" wrapText="1"/>
    </xf>
    <xf numFmtId="0" fontId="2" fillId="7" borderId="39" xfId="1" applyFont="1" applyFill="1" applyBorder="1" applyAlignment="1">
      <alignment horizontal="center" vertical="center" textRotation="90" wrapText="1"/>
    </xf>
    <xf numFmtId="0" fontId="2" fillId="7" borderId="30" xfId="1" applyFont="1" applyFill="1" applyBorder="1" applyAlignment="1">
      <alignment horizontal="center" vertical="center" textRotation="90" wrapText="1"/>
    </xf>
    <xf numFmtId="0" fontId="2" fillId="7" borderId="33" xfId="1" applyFont="1" applyFill="1" applyBorder="1" applyAlignment="1">
      <alignment horizontal="center" vertical="center" textRotation="90" wrapText="1"/>
    </xf>
  </cellXfs>
  <cellStyles count="3">
    <cellStyle name="Currency 2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BreakPreview" zoomScale="60" zoomScaleNormal="100" workbookViewId="0">
      <selection sqref="A1:L26"/>
    </sheetView>
  </sheetViews>
  <sheetFormatPr baseColWidth="10" defaultRowHeight="15" x14ac:dyDescent="0.25"/>
  <cols>
    <col min="1" max="1" width="47" style="1" customWidth="1"/>
    <col min="2" max="2" width="22.5703125" style="1" customWidth="1"/>
    <col min="3" max="3" width="23.7109375" style="1" customWidth="1"/>
    <col min="4" max="4" width="17.28515625" style="1" hidden="1" customWidth="1"/>
    <col min="5" max="5" width="16.5703125" style="1" hidden="1" customWidth="1"/>
    <col min="6" max="6" width="20.85546875" style="1" customWidth="1"/>
    <col min="7" max="7" width="24.28515625" style="1" customWidth="1"/>
    <col min="8" max="8" width="23.140625" style="1" customWidth="1"/>
    <col min="9" max="9" width="25.28515625" style="1" customWidth="1"/>
    <col min="10" max="10" width="24" style="1" customWidth="1"/>
    <col min="11" max="11" width="25.42578125" style="1" customWidth="1"/>
    <col min="12" max="12" width="23.7109375" style="1" bestFit="1" customWidth="1"/>
    <col min="13" max="16384" width="11.42578125" style="1"/>
  </cols>
  <sheetData>
    <row r="1" spans="1:12" ht="15.75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2" ht="15.75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ht="15.75" x14ac:dyDescent="0.25">
      <c r="A3" s="43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2" ht="16.5" thickBot="1" x14ac:dyDescent="0.3">
      <c r="A4" s="40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1:12" ht="15.75" customHeight="1" x14ac:dyDescent="0.25">
      <c r="A5" s="49" t="s">
        <v>4</v>
      </c>
      <c r="B5" s="51" t="s">
        <v>22</v>
      </c>
      <c r="C5" s="51"/>
      <c r="D5" s="51"/>
      <c r="E5" s="51"/>
      <c r="F5" s="51"/>
      <c r="G5" s="52"/>
      <c r="H5" s="53" t="s">
        <v>33</v>
      </c>
      <c r="I5" s="54"/>
      <c r="J5" s="55"/>
      <c r="K5" s="38" t="s">
        <v>30</v>
      </c>
      <c r="L5" s="56" t="s">
        <v>32</v>
      </c>
    </row>
    <row r="6" spans="1:12" ht="190.5" customHeight="1" thickBot="1" x14ac:dyDescent="0.3">
      <c r="A6" s="50"/>
      <c r="B6" s="58" t="s">
        <v>23</v>
      </c>
      <c r="C6" s="58" t="s">
        <v>24</v>
      </c>
      <c r="D6" s="58" t="s">
        <v>25</v>
      </c>
      <c r="E6" s="58" t="s">
        <v>26</v>
      </c>
      <c r="F6" s="58" t="s">
        <v>27</v>
      </c>
      <c r="G6" s="59" t="s">
        <v>29</v>
      </c>
      <c r="H6" s="60" t="s">
        <v>23</v>
      </c>
      <c r="I6" s="61" t="s">
        <v>24</v>
      </c>
      <c r="J6" s="62" t="s">
        <v>31</v>
      </c>
      <c r="K6" s="39"/>
      <c r="L6" s="57"/>
    </row>
    <row r="7" spans="1:12" x14ac:dyDescent="0.25">
      <c r="A7" s="2" t="s">
        <v>5</v>
      </c>
      <c r="B7" s="3">
        <v>59993399.5</v>
      </c>
      <c r="C7" s="3">
        <v>0</v>
      </c>
      <c r="D7" s="4">
        <f>B7+C7</f>
        <v>59993399.5</v>
      </c>
      <c r="E7" s="3"/>
      <c r="F7" s="3">
        <v>0</v>
      </c>
      <c r="G7" s="5">
        <f>D7+E7+F7</f>
        <v>59993399.5</v>
      </c>
      <c r="H7" s="33">
        <f>28913390+5000000+3624520+750000</f>
        <v>38287910</v>
      </c>
      <c r="I7" s="3"/>
      <c r="J7" s="23">
        <f>H7+I7</f>
        <v>38287910</v>
      </c>
      <c r="K7" s="26">
        <f t="shared" ref="K7:K22" si="0">D7-J7</f>
        <v>21705489.5</v>
      </c>
      <c r="L7" s="26">
        <f>G7-J7</f>
        <v>21705489.5</v>
      </c>
    </row>
    <row r="8" spans="1:12" x14ac:dyDescent="0.25">
      <c r="A8" s="6" t="s">
        <v>6</v>
      </c>
      <c r="B8" s="9">
        <v>353101585.47899997</v>
      </c>
      <c r="C8" s="7">
        <v>3005993571</v>
      </c>
      <c r="D8" s="4">
        <f t="shared" ref="D8:D20" si="1">B8+C8</f>
        <v>3359095156.4790001</v>
      </c>
      <c r="E8" s="7">
        <v>1562423516.8199999</v>
      </c>
      <c r="F8" s="7"/>
      <c r="G8" s="5">
        <f t="shared" ref="G8:G20" si="2">D8+E8+F8</f>
        <v>4921518673.2989998</v>
      </c>
      <c r="H8" s="33">
        <v>254616732</v>
      </c>
      <c r="I8" s="3">
        <v>1658691089</v>
      </c>
      <c r="J8" s="23">
        <f t="shared" ref="J8:J25" si="3">H8+I8</f>
        <v>1913307821</v>
      </c>
      <c r="K8" s="26">
        <f t="shared" si="0"/>
        <v>1445787335.4790001</v>
      </c>
      <c r="L8" s="26">
        <f t="shared" ref="L8:L20" si="4">G8-J8</f>
        <v>3008210852.2989998</v>
      </c>
    </row>
    <row r="9" spans="1:12" x14ac:dyDescent="0.25">
      <c r="A9" s="6" t="s">
        <v>7</v>
      </c>
      <c r="B9" s="9">
        <v>1000802290.5</v>
      </c>
      <c r="C9" s="9">
        <v>0</v>
      </c>
      <c r="D9" s="4">
        <f t="shared" si="1"/>
        <v>1000802290.5</v>
      </c>
      <c r="E9" s="9">
        <v>1589619712.9400001</v>
      </c>
      <c r="F9" s="9">
        <v>162000000</v>
      </c>
      <c r="G9" s="5">
        <f t="shared" si="2"/>
        <v>2752422003.4400001</v>
      </c>
      <c r="H9" s="33">
        <v>960401000</v>
      </c>
      <c r="I9" s="3"/>
      <c r="J9" s="23">
        <f t="shared" si="3"/>
        <v>960401000</v>
      </c>
      <c r="K9" s="26">
        <f t="shared" si="0"/>
        <v>40401290.5</v>
      </c>
      <c r="L9" s="26">
        <f t="shared" si="4"/>
        <v>1792021003.4400001</v>
      </c>
    </row>
    <row r="10" spans="1:12" x14ac:dyDescent="0.25">
      <c r="A10" s="6" t="s">
        <v>9</v>
      </c>
      <c r="B10" s="9">
        <v>14032318.565000005</v>
      </c>
      <c r="C10" s="9">
        <v>0</v>
      </c>
      <c r="D10" s="4">
        <f t="shared" ref="D10:D19" si="5">B10+C10</f>
        <v>14032318.565000005</v>
      </c>
      <c r="E10" s="10"/>
      <c r="F10" s="9"/>
      <c r="G10" s="5">
        <f t="shared" ref="G10:G19" si="6">D10+E10+F10</f>
        <v>14032318.565000005</v>
      </c>
      <c r="H10" s="33">
        <v>10205700</v>
      </c>
      <c r="I10" s="3"/>
      <c r="J10" s="23">
        <f t="shared" ref="J10:J19" si="7">H10+I10</f>
        <v>10205700</v>
      </c>
      <c r="K10" s="26">
        <f t="shared" si="0"/>
        <v>3826618.5650000051</v>
      </c>
      <c r="L10" s="26">
        <f t="shared" ref="L10:L19" si="8">G10-J10</f>
        <v>3826618.5650000051</v>
      </c>
    </row>
    <row r="11" spans="1:12" x14ac:dyDescent="0.25">
      <c r="A11" s="6" t="s">
        <v>8</v>
      </c>
      <c r="B11" s="9">
        <v>257197006.48999998</v>
      </c>
      <c r="C11" s="9">
        <v>0</v>
      </c>
      <c r="D11" s="4">
        <f t="shared" si="5"/>
        <v>257197006.48999998</v>
      </c>
      <c r="E11" s="10"/>
      <c r="F11" s="9">
        <v>13152288.93</v>
      </c>
      <c r="G11" s="5">
        <f t="shared" si="6"/>
        <v>270349295.41999996</v>
      </c>
      <c r="H11" s="33">
        <v>233620224</v>
      </c>
      <c r="I11" s="3"/>
      <c r="J11" s="23">
        <f t="shared" si="7"/>
        <v>233620224</v>
      </c>
      <c r="K11" s="26">
        <f t="shared" si="0"/>
        <v>23576782.48999998</v>
      </c>
      <c r="L11" s="26">
        <f t="shared" si="8"/>
        <v>36729071.419999957</v>
      </c>
    </row>
    <row r="12" spans="1:12" ht="26.25" x14ac:dyDescent="0.25">
      <c r="A12" s="6" t="s">
        <v>10</v>
      </c>
      <c r="B12" s="9">
        <v>26364922.16</v>
      </c>
      <c r="C12" s="7">
        <v>163683132.47999999</v>
      </c>
      <c r="D12" s="4">
        <f t="shared" si="5"/>
        <v>190048054.63999999</v>
      </c>
      <c r="E12" s="11"/>
      <c r="F12" s="7">
        <v>792648.85</v>
      </c>
      <c r="G12" s="5">
        <f t="shared" si="6"/>
        <v>190840703.48999998</v>
      </c>
      <c r="H12" s="33">
        <v>15000000</v>
      </c>
      <c r="I12" s="3">
        <f>84291554+50000000</f>
        <v>134291554</v>
      </c>
      <c r="J12" s="23">
        <f t="shared" si="7"/>
        <v>149291554</v>
      </c>
      <c r="K12" s="26">
        <f t="shared" si="0"/>
        <v>40756500.639999986</v>
      </c>
      <c r="L12" s="26">
        <f t="shared" si="8"/>
        <v>41549149.48999998</v>
      </c>
    </row>
    <row r="13" spans="1:12" ht="26.25" x14ac:dyDescent="0.25">
      <c r="A13" s="6" t="s">
        <v>13</v>
      </c>
      <c r="B13" s="9">
        <v>15948350</v>
      </c>
      <c r="C13" s="12">
        <v>11924502</v>
      </c>
      <c r="D13" s="4">
        <f t="shared" si="5"/>
        <v>27872852</v>
      </c>
      <c r="E13" s="10"/>
      <c r="F13" s="9">
        <v>134411.20000000001</v>
      </c>
      <c r="G13" s="5">
        <f t="shared" si="6"/>
        <v>28007263.199999999</v>
      </c>
      <c r="H13" s="33">
        <v>9500000</v>
      </c>
      <c r="I13" s="3"/>
      <c r="J13" s="23">
        <f t="shared" si="7"/>
        <v>9500000</v>
      </c>
      <c r="K13" s="26">
        <f t="shared" si="0"/>
        <v>18372852</v>
      </c>
      <c r="L13" s="26">
        <f t="shared" si="8"/>
        <v>18507263.199999999</v>
      </c>
    </row>
    <row r="14" spans="1:12" x14ac:dyDescent="0.25">
      <c r="A14" s="6" t="s">
        <v>16</v>
      </c>
      <c r="B14" s="9">
        <v>5125080</v>
      </c>
      <c r="C14" s="12">
        <v>0</v>
      </c>
      <c r="D14" s="4">
        <f t="shared" si="5"/>
        <v>5125080</v>
      </c>
      <c r="E14" s="10"/>
      <c r="F14" s="9">
        <v>0</v>
      </c>
      <c r="G14" s="5">
        <f t="shared" si="6"/>
        <v>5125080</v>
      </c>
      <c r="H14" s="33">
        <v>4921196</v>
      </c>
      <c r="I14" s="3"/>
      <c r="J14" s="23">
        <f t="shared" si="7"/>
        <v>4921196</v>
      </c>
      <c r="K14" s="26">
        <f t="shared" si="0"/>
        <v>203884</v>
      </c>
      <c r="L14" s="26">
        <f t="shared" si="8"/>
        <v>203884</v>
      </c>
    </row>
    <row r="15" spans="1:12" ht="26.25" x14ac:dyDescent="0.25">
      <c r="A15" s="6" t="s">
        <v>11</v>
      </c>
      <c r="B15" s="9">
        <v>30039066.0033333</v>
      </c>
      <c r="C15" s="9">
        <v>20090934</v>
      </c>
      <c r="D15" s="4">
        <f t="shared" si="5"/>
        <v>50130000.0033333</v>
      </c>
      <c r="E15" s="10"/>
      <c r="F15" s="9">
        <v>517505</v>
      </c>
      <c r="G15" s="5">
        <f t="shared" si="6"/>
        <v>50647505.0033333</v>
      </c>
      <c r="H15" s="33">
        <v>26223973</v>
      </c>
      <c r="I15" s="3">
        <v>9060000</v>
      </c>
      <c r="J15" s="23">
        <f t="shared" si="7"/>
        <v>35283973</v>
      </c>
      <c r="K15" s="26">
        <f t="shared" si="0"/>
        <v>14846027.0033333</v>
      </c>
      <c r="L15" s="26">
        <f t="shared" si="8"/>
        <v>15363532.0033333</v>
      </c>
    </row>
    <row r="16" spans="1:12" ht="26.25" x14ac:dyDescent="0.25">
      <c r="A16" s="6" t="s">
        <v>12</v>
      </c>
      <c r="B16" s="9">
        <v>8511417</v>
      </c>
      <c r="C16" s="9">
        <v>0</v>
      </c>
      <c r="D16" s="4">
        <f t="shared" si="5"/>
        <v>8511417</v>
      </c>
      <c r="E16" s="10"/>
      <c r="F16" s="9">
        <v>0</v>
      </c>
      <c r="G16" s="5">
        <f t="shared" si="6"/>
        <v>8511417</v>
      </c>
      <c r="H16" s="33">
        <v>8000000</v>
      </c>
      <c r="I16" s="3"/>
      <c r="J16" s="23">
        <f t="shared" si="7"/>
        <v>8000000</v>
      </c>
      <c r="K16" s="26">
        <f t="shared" si="0"/>
        <v>511417</v>
      </c>
      <c r="L16" s="26">
        <f t="shared" si="8"/>
        <v>511417</v>
      </c>
    </row>
    <row r="17" spans="1:12" x14ac:dyDescent="0.25">
      <c r="A17" s="6" t="s">
        <v>15</v>
      </c>
      <c r="B17" s="9">
        <v>33982276</v>
      </c>
      <c r="C17" s="13">
        <v>0</v>
      </c>
      <c r="D17" s="4">
        <f t="shared" si="5"/>
        <v>33982276</v>
      </c>
      <c r="E17" s="11"/>
      <c r="F17" s="7">
        <v>0</v>
      </c>
      <c r="G17" s="5">
        <f t="shared" si="6"/>
        <v>33982276</v>
      </c>
      <c r="H17" s="33">
        <v>32274873</v>
      </c>
      <c r="I17" s="3"/>
      <c r="J17" s="23">
        <f t="shared" si="7"/>
        <v>32274873</v>
      </c>
      <c r="K17" s="26">
        <f t="shared" si="0"/>
        <v>1707403</v>
      </c>
      <c r="L17" s="26">
        <f t="shared" si="8"/>
        <v>1707403</v>
      </c>
    </row>
    <row r="18" spans="1:12" x14ac:dyDescent="0.25">
      <c r="A18" s="6" t="s">
        <v>14</v>
      </c>
      <c r="B18" s="9">
        <v>8000000</v>
      </c>
      <c r="C18" s="12">
        <v>15000000</v>
      </c>
      <c r="D18" s="4">
        <f t="shared" si="5"/>
        <v>23000000</v>
      </c>
      <c r="E18" s="10"/>
      <c r="F18" s="9">
        <v>116076.39</v>
      </c>
      <c r="G18" s="5">
        <f t="shared" si="6"/>
        <v>23116076.390000001</v>
      </c>
      <c r="H18" s="33">
        <v>5786000</v>
      </c>
      <c r="I18" s="3">
        <v>300000</v>
      </c>
      <c r="J18" s="23">
        <f t="shared" si="7"/>
        <v>6086000</v>
      </c>
      <c r="K18" s="26">
        <f t="shared" si="0"/>
        <v>16914000</v>
      </c>
      <c r="L18" s="26">
        <f t="shared" si="8"/>
        <v>17030076.390000001</v>
      </c>
    </row>
    <row r="19" spans="1:12" ht="26.25" x14ac:dyDescent="0.25">
      <c r="A19" s="6" t="s">
        <v>18</v>
      </c>
      <c r="B19" s="9">
        <v>18310186</v>
      </c>
      <c r="C19" s="12">
        <v>18000000</v>
      </c>
      <c r="D19" s="4">
        <f t="shared" si="5"/>
        <v>36310186</v>
      </c>
      <c r="E19" s="10"/>
      <c r="F19" s="9">
        <v>1957450.09</v>
      </c>
      <c r="G19" s="5">
        <f t="shared" si="6"/>
        <v>38267636.090000004</v>
      </c>
      <c r="H19" s="33">
        <v>4000000</v>
      </c>
      <c r="I19" s="3">
        <v>10000</v>
      </c>
      <c r="J19" s="23">
        <f t="shared" si="7"/>
        <v>4010000</v>
      </c>
      <c r="K19" s="26">
        <f t="shared" si="0"/>
        <v>32300186</v>
      </c>
      <c r="L19" s="26">
        <f t="shared" si="8"/>
        <v>34257636.090000004</v>
      </c>
    </row>
    <row r="20" spans="1:12" ht="26.25" x14ac:dyDescent="0.25">
      <c r="A20" s="6" t="s">
        <v>17</v>
      </c>
      <c r="B20" s="9">
        <v>36281500</v>
      </c>
      <c r="C20" s="12">
        <v>8000000</v>
      </c>
      <c r="D20" s="4">
        <f t="shared" si="1"/>
        <v>44281500</v>
      </c>
      <c r="E20" s="10"/>
      <c r="F20" s="9">
        <v>1468500</v>
      </c>
      <c r="G20" s="5">
        <f t="shared" si="2"/>
        <v>45750000</v>
      </c>
      <c r="H20" s="33">
        <v>20000000</v>
      </c>
      <c r="I20" s="3"/>
      <c r="J20" s="23">
        <f t="shared" si="3"/>
        <v>20000000</v>
      </c>
      <c r="K20" s="26">
        <f t="shared" si="0"/>
        <v>24281500</v>
      </c>
      <c r="L20" s="26">
        <f t="shared" si="4"/>
        <v>25750000</v>
      </c>
    </row>
    <row r="21" spans="1:12" x14ac:dyDescent="0.25">
      <c r="A21" s="6" t="s">
        <v>19</v>
      </c>
      <c r="B21" s="9">
        <v>398825592</v>
      </c>
      <c r="C21" s="12">
        <v>559000000</v>
      </c>
      <c r="D21" s="4">
        <f>B21+C21</f>
        <v>957825592</v>
      </c>
      <c r="E21" s="12">
        <v>990502176.26600015</v>
      </c>
      <c r="F21" s="9">
        <v>1500000</v>
      </c>
      <c r="G21" s="5">
        <f>D21+E21+F21</f>
        <v>1949827768.2660003</v>
      </c>
      <c r="H21" s="33">
        <v>176929601</v>
      </c>
      <c r="I21" s="3">
        <v>308019899</v>
      </c>
      <c r="J21" s="23">
        <f>H21+I21</f>
        <v>484949500</v>
      </c>
      <c r="K21" s="26">
        <f t="shared" si="0"/>
        <v>472876092</v>
      </c>
      <c r="L21" s="26">
        <f>G21-J21</f>
        <v>1464878268.2660003</v>
      </c>
    </row>
    <row r="22" spans="1:12" x14ac:dyDescent="0.25">
      <c r="A22" s="6" t="s">
        <v>20</v>
      </c>
      <c r="B22" s="9">
        <v>53690394.420666702</v>
      </c>
      <c r="C22" s="12">
        <v>777239500</v>
      </c>
      <c r="D22" s="8">
        <f>B22+C22</f>
        <v>830929894.42066669</v>
      </c>
      <c r="E22" s="12"/>
      <c r="F22" s="9"/>
      <c r="G22" s="25">
        <f>D22+E22+F22</f>
        <v>830929894.42066669</v>
      </c>
      <c r="H22" s="33">
        <v>32846620</v>
      </c>
      <c r="I22" s="3">
        <v>121844280</v>
      </c>
      <c r="J22" s="23">
        <f>H22+I22</f>
        <v>154690900</v>
      </c>
      <c r="K22" s="26">
        <f t="shared" si="0"/>
        <v>676238994.42066669</v>
      </c>
      <c r="L22" s="26">
        <f>G22-J22</f>
        <v>676238994.42066669</v>
      </c>
    </row>
    <row r="23" spans="1:12" x14ac:dyDescent="0.25">
      <c r="A23" s="6" t="s">
        <v>28</v>
      </c>
      <c r="B23" s="9"/>
      <c r="C23" s="12"/>
      <c r="D23" s="8"/>
      <c r="E23" s="12"/>
      <c r="F23" s="9"/>
      <c r="G23" s="25"/>
      <c r="H23" s="33"/>
      <c r="I23" s="3">
        <v>19934611</v>
      </c>
      <c r="J23" s="23">
        <f t="shared" si="3"/>
        <v>19934611</v>
      </c>
      <c r="K23" s="26">
        <f t="shared" ref="K23:K25" si="9">D23-J23</f>
        <v>-19934611</v>
      </c>
      <c r="L23" s="26">
        <f t="shared" ref="L23:L25" si="10">G23-J23</f>
        <v>-19934611</v>
      </c>
    </row>
    <row r="24" spans="1:12" x14ac:dyDescent="0.25">
      <c r="A24" s="14" t="s">
        <v>34</v>
      </c>
      <c r="B24" s="16"/>
      <c r="C24" s="15"/>
      <c r="D24" s="32"/>
      <c r="E24" s="15"/>
      <c r="F24" s="16"/>
      <c r="G24" s="35"/>
      <c r="H24" s="33"/>
      <c r="I24" s="3">
        <v>10513009</v>
      </c>
      <c r="J24" s="23">
        <f t="shared" si="3"/>
        <v>10513009</v>
      </c>
      <c r="K24" s="26">
        <f t="shared" si="9"/>
        <v>-10513009</v>
      </c>
      <c r="L24" s="26">
        <f t="shared" si="10"/>
        <v>-10513009</v>
      </c>
    </row>
    <row r="25" spans="1:12" ht="15.75" thickBot="1" x14ac:dyDescent="0.3">
      <c r="A25" s="29" t="s">
        <v>35</v>
      </c>
      <c r="B25" s="30"/>
      <c r="C25" s="31"/>
      <c r="D25" s="27"/>
      <c r="E25" s="31"/>
      <c r="F25" s="30"/>
      <c r="G25" s="36"/>
      <c r="H25" s="37">
        <v>2864493</v>
      </c>
      <c r="I25" s="30"/>
      <c r="J25" s="23">
        <f t="shared" si="3"/>
        <v>2864493</v>
      </c>
      <c r="K25" s="26">
        <f t="shared" si="9"/>
        <v>-2864493</v>
      </c>
      <c r="L25" s="26">
        <f t="shared" si="10"/>
        <v>-2864493</v>
      </c>
    </row>
    <row r="26" spans="1:12" ht="21.75" customHeight="1" thickBot="1" x14ac:dyDescent="0.3">
      <c r="A26" s="17" t="s">
        <v>21</v>
      </c>
      <c r="B26" s="18">
        <f t="shared" ref="B26:G26" si="11">SUM(B7:B22)</f>
        <v>2320205384.118</v>
      </c>
      <c r="C26" s="18">
        <f t="shared" si="11"/>
        <v>4578931639.4799995</v>
      </c>
      <c r="D26" s="18">
        <f t="shared" si="11"/>
        <v>6899137023.5979996</v>
      </c>
      <c r="E26" s="18">
        <f t="shared" si="11"/>
        <v>4142545406.0260005</v>
      </c>
      <c r="F26" s="18">
        <f t="shared" si="11"/>
        <v>181638880.45999998</v>
      </c>
      <c r="G26" s="19">
        <f t="shared" si="11"/>
        <v>11223321310.084</v>
      </c>
      <c r="H26" s="34">
        <f>SUM(H7:H25)</f>
        <v>1835478322</v>
      </c>
      <c r="I26" s="18">
        <f>SUM(I7:I24)</f>
        <v>2262664442</v>
      </c>
      <c r="J26" s="24">
        <f>SUM(J7:J25)</f>
        <v>4098142764</v>
      </c>
      <c r="K26" s="28">
        <f>D26-J26</f>
        <v>2800994259.5979996</v>
      </c>
      <c r="L26" s="28">
        <f>SUM(L7:L22)</f>
        <v>7158490659.0840006</v>
      </c>
    </row>
    <row r="27" spans="1:12" x14ac:dyDescent="0.25">
      <c r="A27" s="20"/>
      <c r="B27" s="20"/>
      <c r="C27" s="20"/>
      <c r="D27" s="20"/>
      <c r="E27" s="20"/>
      <c r="F27" s="20"/>
      <c r="G27" s="21"/>
    </row>
    <row r="29" spans="1:12" x14ac:dyDescent="0.25">
      <c r="E29" s="22"/>
    </row>
  </sheetData>
  <mergeCells count="9">
    <mergeCell ref="K5:K6"/>
    <mergeCell ref="A4:L4"/>
    <mergeCell ref="A2:L2"/>
    <mergeCell ref="A3:L3"/>
    <mergeCell ref="A1:L1"/>
    <mergeCell ref="A5:A6"/>
    <mergeCell ref="B5:G5"/>
    <mergeCell ref="H5:J5"/>
    <mergeCell ref="L5:L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 presupuesto aprobado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Maria Urcuyo Mendoza</dc:creator>
  <cp:lastModifiedBy>Luz Maria Urcuyo Mendoza</cp:lastModifiedBy>
  <cp:lastPrinted>2017-01-26T17:25:07Z</cp:lastPrinted>
  <dcterms:created xsi:type="dcterms:W3CDTF">2016-12-29T17:12:08Z</dcterms:created>
  <dcterms:modified xsi:type="dcterms:W3CDTF">2017-01-26T18:03:32Z</dcterms:modified>
</cp:coreProperties>
</file>